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epaulso\Downloads\"/>
    </mc:Choice>
  </mc:AlternateContent>
  <xr:revisionPtr revIDLastSave="0" documentId="13_ncr:1_{8ED7060E-CEA5-4A44-9752-4347C2A0F4A6}" xr6:coauthVersionLast="47" xr6:coauthVersionMax="47" xr10:uidLastSave="{00000000-0000-0000-0000-000000000000}"/>
  <bookViews>
    <workbookView xWindow="-110" yWindow="-110" windowWidth="23260" windowHeight="14860" firstSheet="4" activeTab="4" xr2:uid="{00000000-000D-0000-FFFF-FFFF00000000}"/>
  </bookViews>
  <sheets>
    <sheet name="P&amp;L" sheetId="1" r:id="rId1"/>
    <sheet name="BS" sheetId="2" r:id="rId2"/>
    <sheet name="CF" sheetId="3" r:id="rId3"/>
    <sheet name="Revenue @ Reported FX" sheetId="10" r:id="rId4"/>
    <sheet name="Guidance FY25 &amp; Net Debt bridge" sheetId="1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2_0_Table2_" localSheetId="3" hidden="1">[1]Sheet1!#REF!</definedName>
    <definedName name="___2_0_Table2_" hidden="1">[1]Sheet1!#REF!</definedName>
    <definedName name="__100___123Graph_CCHART_2" localSheetId="3" hidden="1">'[2]Chart Data'!#REF!</definedName>
    <definedName name="__100___123Graph_CCHART_2" hidden="1">'[2]Chart Data'!#REF!</definedName>
    <definedName name="__101___123Graph_CCHART_3" hidden="1">'[2]Chart Data'!#REF!</definedName>
    <definedName name="__102___123Graph_DCHART_1" hidden="1">'[2]Chart Data'!#REF!</definedName>
    <definedName name="__103___123Graph_ECHART_1" hidden="1">'[2]Chart Data'!#REF!</definedName>
    <definedName name="__104___123Graph_XCHART_1" hidden="1">'[3]Key Financial Highlights'!$AR$223:$AT$223</definedName>
    <definedName name="__105___123Graph_XCHART_2" hidden="1">'[2]Chart Data'!#REF!</definedName>
    <definedName name="__106___123Graph_XCHART_3" hidden="1">'[2]Chart Data'!#REF!</definedName>
    <definedName name="__11______123Graph_ACHART_1" hidden="1">'[3]Key Financial Highlights'!$AR$224:$AT$224</definedName>
    <definedName name="__12______123Graph_ACHART_2" hidden="1">'[2]Chart Data'!#REF!</definedName>
    <definedName name="__123Graph_A" hidden="1">'[3]Key Financial Highlights'!$AS$224:$AS$226</definedName>
    <definedName name="__123Graph_ASALES" hidden="1">'[3]Key Financial Highlights'!$AH$164:$AL$164</definedName>
    <definedName name="__123Graph_B" hidden="1">'[3]Key Financial Highlights'!$AT$224:$AT$226</definedName>
    <definedName name="__123Graph_C" hidden="1">'[3]Key Financial Highlights'!$AX$224:$AX$226</definedName>
    <definedName name="__123Graph_E" hidden="1">'[3]Key Financial Highlights'!$AY$224:$AY$226</definedName>
    <definedName name="__123Graph_X" hidden="1">'[3]Key Financial Highlights'!$AP$224:$AP$226</definedName>
    <definedName name="__123Graph_XSALES" hidden="1">'[3]Key Financial Highlights'!$AH$152:$AL$152</definedName>
    <definedName name="__13______123Graph_ACHART_3" hidden="1">'[2]Chart Data'!#REF!</definedName>
    <definedName name="__135__123Graph_ACHART_1" hidden="1">'[3]Key Financial Highlights'!$AR$224:$AT$224</definedName>
    <definedName name="__136__123Graph_ACHART_2" hidden="1">'[2]Chart Data'!#REF!</definedName>
    <definedName name="__137__123Graph_ACHART_3" hidden="1">'[2]Chart Data'!#REF!</definedName>
    <definedName name="__138__123Graph_BCHART_1" hidden="1">'[3]Key Financial Highlights'!$AR$225:$AT$225</definedName>
    <definedName name="__139__123Graph_BCHART_2" hidden="1">'[2]Chart Data'!#REF!</definedName>
    <definedName name="__14______123Graph_BCHART_1" hidden="1">'[3]Key Financial Highlights'!$AR$225:$AT$225</definedName>
    <definedName name="__140__123Graph_BCHART_3" hidden="1">'[2]Chart Data'!#REF!</definedName>
    <definedName name="__141__123Graph_CCHART_1" hidden="1">'[3]Key Financial Highlights'!$AR$226:$AT$226</definedName>
    <definedName name="__142__123Graph_CCHART_2" hidden="1">'[2]Chart Data'!#REF!</definedName>
    <definedName name="__143__123Graph_CCHART_3" hidden="1">'[2]Chart Data'!#REF!</definedName>
    <definedName name="__144__123Graph_DCHART_1" hidden="1">'[2]Chart Data'!#REF!</definedName>
    <definedName name="__145__123Graph_ECHART_1" hidden="1">'[2]Chart Data'!#REF!</definedName>
    <definedName name="__146__123Graph_XCHART_1" hidden="1">'[3]Key Financial Highlights'!$AR$223:$AT$223</definedName>
    <definedName name="__147__123Graph_XCHART_2" hidden="1">'[2]Chart Data'!#REF!</definedName>
    <definedName name="__148__123Graph_XCHART_3" hidden="1">'[2]Chart Data'!#REF!</definedName>
    <definedName name="__15______123Graph_BCHART_2" hidden="1">'[2]Chart Data'!#REF!</definedName>
    <definedName name="__16______123Graph_BCHART_3" hidden="1">'[2]Chart Data'!#REF!</definedName>
    <definedName name="__17______123Graph_CCHART_1" hidden="1">'[3]Key Financial Highlights'!$AR$226:$AT$226</definedName>
    <definedName name="__18______123Graph_CCHART_2" hidden="1">'[2]Chart Data'!#REF!</definedName>
    <definedName name="__19______123Graph_CCHART_3" hidden="1">'[2]Chart Data'!#REF!</definedName>
    <definedName name="__2_0_Table2_" hidden="1">[4]Sheet1!#REF!</definedName>
    <definedName name="__20______123Graph_DCHART_1" hidden="1">'[2]Chart Data'!#REF!</definedName>
    <definedName name="__21______123Graph_ECHART_1" hidden="1">'[2]Chart Data'!#REF!</definedName>
    <definedName name="__22______123Graph_XCHART_1" hidden="1">'[3]Key Financial Highlights'!$AR$223:$AT$223</definedName>
    <definedName name="__23______123Graph_XCHART_2" hidden="1">'[2]Chart Data'!#REF!</definedName>
    <definedName name="__24______123Graph_XCHART_3" hidden="1">'[2]Chart Data'!#REF!</definedName>
    <definedName name="__25_____123Graph_ACHART_1" hidden="1">'[3]Key Financial Highlights'!$AR$224:$AT$224</definedName>
    <definedName name="__26_____123Graph_ACHART_2" hidden="1">'[2]Chart Data'!#REF!</definedName>
    <definedName name="__27_____123Graph_ACHART_3" hidden="1">'[2]Chart Data'!#REF!</definedName>
    <definedName name="__28_____123Graph_BCHART_1" hidden="1">'[3]Key Financial Highlights'!$AR$225:$AT$225</definedName>
    <definedName name="__29_____123Graph_BCHART_2" hidden="1">'[2]Chart Data'!#REF!</definedName>
    <definedName name="__3__123Graph_ACHART_1" hidden="1">'[3]Key Financial Highlights'!$AR$224:$AT$224</definedName>
    <definedName name="__30_____123Graph_BCHART_3" hidden="1">'[2]Chart Data'!#REF!</definedName>
    <definedName name="__31_____123Graph_CCHART_1" hidden="1">'[3]Key Financial Highlights'!$AR$226:$AT$226</definedName>
    <definedName name="__32_____123Graph_CCHART_2" hidden="1">'[2]Chart Data'!#REF!</definedName>
    <definedName name="__33_____123Graph_CCHART_3" hidden="1">'[2]Chart Data'!#REF!</definedName>
    <definedName name="__34_____123Graph_DCHART_1" hidden="1">'[2]Chart Data'!#REF!</definedName>
    <definedName name="__35_____123Graph_ECHART_1" hidden="1">'[2]Chart Data'!#REF!</definedName>
    <definedName name="__36_____123Graph_XCHART_1" hidden="1">'[3]Key Financial Highlights'!$AR$223:$AT$223</definedName>
    <definedName name="__37_____123Graph_XCHART_2" hidden="1">'[2]Chart Data'!#REF!</definedName>
    <definedName name="__38_____123Graph_XCHART_3" hidden="1">'[2]Chart Data'!#REF!</definedName>
    <definedName name="__51____123Graph_ACHART_1" hidden="1">'[3]Key Financial Highlights'!$AR$224:$AT$224</definedName>
    <definedName name="__52____123Graph_ACHART_2" hidden="1">'[2]Chart Data'!#REF!</definedName>
    <definedName name="__53____123Graph_ACHART_3" hidden="1">'[2]Chart Data'!#REF!</definedName>
    <definedName name="__54____123Graph_BCHART_1" hidden="1">'[3]Key Financial Highlights'!$AR$225:$AT$225</definedName>
    <definedName name="__55____123Graph_BCHART_2" hidden="1">'[2]Chart Data'!#REF!</definedName>
    <definedName name="__56____123Graph_BCHART_3" hidden="1">'[2]Chart Data'!#REF!</definedName>
    <definedName name="__57____123Graph_CCHART_1" hidden="1">'[3]Key Financial Highlights'!$AR$226:$AT$226</definedName>
    <definedName name="__58____123Graph_CCHART_2" hidden="1">'[2]Chart Data'!#REF!</definedName>
    <definedName name="__59____123Graph_CCHART_3" hidden="1">'[2]Chart Data'!#REF!</definedName>
    <definedName name="__60____123Graph_DCHART_1" hidden="1">'[2]Chart Data'!#REF!</definedName>
    <definedName name="__61____123Graph_ECHART_1" hidden="1">'[2]Chart Data'!#REF!</definedName>
    <definedName name="__62____123Graph_XCHART_1" hidden="1">'[3]Key Financial Highlights'!$AR$223:$AT$223</definedName>
    <definedName name="__63____123Graph_XCHART_2" hidden="1">'[2]Chart Data'!#REF!</definedName>
    <definedName name="__64____123Graph_XCHART_3" hidden="1">'[2]Chart Data'!#REF!</definedName>
    <definedName name="__93___123Graph_ACHART_1" hidden="1">'[3]Key Financial Highlights'!$AR$224:$AT$224</definedName>
    <definedName name="__94___123Graph_ACHART_2" hidden="1">'[2]Chart Data'!#REF!</definedName>
    <definedName name="__95___123Graph_ACHART_3" hidden="1">'[2]Chart Data'!#REF!</definedName>
    <definedName name="__96___123Graph_BCHART_1" hidden="1">'[3]Key Financial Highlights'!$AR$225:$AT$225</definedName>
    <definedName name="__97___123Graph_BCHART_2" hidden="1">'[2]Chart Data'!#REF!</definedName>
    <definedName name="__98___123Graph_BCHART_3" hidden="1">'[2]Chart Data'!#REF!</definedName>
    <definedName name="__99___123Graph_CCHART_1" hidden="1">'[3]Key Financial Highlights'!$AR$226:$AT$226</definedName>
    <definedName name="_1_0_Table2_" hidden="1">[4]Sheet1!#REF!</definedName>
    <definedName name="_10______123Graph_BCHART_1" hidden="1">'[3]Key Financial Highlights'!$AR$225:$AT$225</definedName>
    <definedName name="_10__123Graph_BCHART_2" hidden="1">'[5]Chart Data'!#REF!</definedName>
    <definedName name="_10__123Graph_CCHART_2" hidden="1">'[5]Chart Data'!#REF!</definedName>
    <definedName name="_10__123Graph_CCHART_3" hidden="1">'[6]Chart Data'!#REF!</definedName>
    <definedName name="_100___123Graph_CCHART_2" hidden="1">'[2]Chart Data'!#REF!</definedName>
    <definedName name="_101____123Graph_CCHART_2" hidden="1">'[7]Chart Data'!#REF!</definedName>
    <definedName name="_101___123Graph_CCHART_3" hidden="1">'[2]Chart Data'!#REF!</definedName>
    <definedName name="_102___123Graph_DCHART_1" hidden="1">'[2]Chart Data'!#REF!</definedName>
    <definedName name="_102__123Graph_ACHART_1" hidden="1">'[3]Key Financial Highlights'!$AR$224:$AT$224</definedName>
    <definedName name="_103____123Graph_CCHART_3" hidden="1">'[7]Chart Data'!#REF!</definedName>
    <definedName name="_103___123Graph_ECHART_1" hidden="1">'[2]Chart Data'!#REF!</definedName>
    <definedName name="_103__123Graph_ACHART_2" hidden="1">'[2]Chart Data'!#REF!</definedName>
    <definedName name="_104___123Graph_XCHART_1" hidden="1">'[3]Key Financial Highlights'!$AR$223:$AT$223</definedName>
    <definedName name="_104__123Graph_ACHART_3" hidden="1">'[2]Chart Data'!#REF!</definedName>
    <definedName name="_105____123Graph_DCHART_1" hidden="1">'[7]Chart Data'!#REF!</definedName>
    <definedName name="_105___123Graph_XCHART_2" hidden="1">'[2]Chart Data'!#REF!</definedName>
    <definedName name="_105__123Graph_BCHART_1" hidden="1">'[3]Key Financial Highlights'!$AR$225:$AT$225</definedName>
    <definedName name="_106___123Graph_XCHART_3" hidden="1">'[2]Chart Data'!#REF!</definedName>
    <definedName name="_106__123Graph_BCHART_2" hidden="1">'[2]Chart Data'!#REF!</definedName>
    <definedName name="_107____123Graph_ECHART_1" hidden="1">'[7]Chart Data'!#REF!</definedName>
    <definedName name="_107__123Graph_BCHART_3" hidden="1">'[2]Chart Data'!#REF!</definedName>
    <definedName name="_108____123Graph_XCHART_1" hidden="1">'[3]Key Financial Highlights'!$AR$223:$AT$223</definedName>
    <definedName name="_108__123Graph_CCHART_1" hidden="1">'[3]Key Financial Highlights'!$AR$226:$AT$226</definedName>
    <definedName name="_109__123Graph_CCHART_2" hidden="1">'[2]Chart Data'!#REF!</definedName>
    <definedName name="_11______123Graph_ACHART_1" hidden="1">'[3]Key Financial Highlights'!$AR$224:$AT$224</definedName>
    <definedName name="_11______123Graph_BCHART_2" hidden="1">'[2]Chart Data'!#REF!</definedName>
    <definedName name="_11__123Graph_CCHART_3" hidden="1">'[5]Chart Data'!#REF!</definedName>
    <definedName name="_11__123Graph_DCHART_1" hidden="1">'[6]Chart Data'!#REF!</definedName>
    <definedName name="_110____123Graph_XCHART_2" hidden="1">'[7]Chart Data'!#REF!</definedName>
    <definedName name="_110__123Graph_ACHART_1" hidden="1">'[3]Key Financial Highlights'!$AR$224:$AT$224</definedName>
    <definedName name="_110__123Graph_CCHART_3" hidden="1">'[2]Chart Data'!#REF!</definedName>
    <definedName name="_111__123Graph_DCHART_1" hidden="1">'[2]Chart Data'!#REF!</definedName>
    <definedName name="_112____123Graph_XCHART_3" hidden="1">'[7]Chart Data'!#REF!</definedName>
    <definedName name="_112__123Graph_ECHART_1" hidden="1">'[2]Chart Data'!#REF!</definedName>
    <definedName name="_113__123Graph_XCHART_1" hidden="1">'[3]Key Financial Highlights'!$AR$223:$AT$223</definedName>
    <definedName name="_114__123Graph_XCHART_2" hidden="1">'[2]Chart Data'!#REF!</definedName>
    <definedName name="_115__123Graph_ACHART_2" hidden="1">'[2]Chart Data'!#REF!</definedName>
    <definedName name="_115__123Graph_XCHART_3" hidden="1">'[2]Chart Data'!#REF!</definedName>
    <definedName name="_12______123Graph_ACHART_2" hidden="1">'[2]Chart Data'!#REF!</definedName>
    <definedName name="_12______123Graph_BCHART_3" hidden="1">'[2]Chart Data'!#REF!</definedName>
    <definedName name="_12__123Graph_BCHART_3" hidden="1">'[5]Chart Data'!#REF!</definedName>
    <definedName name="_12__123Graph_DCHART_1" hidden="1">'[5]Chart Data'!#REF!</definedName>
    <definedName name="_12__123Graph_ECHART_1" hidden="1">'[6]Chart Data'!#REF!</definedName>
    <definedName name="_120__123Graph_ACHART_3" hidden="1">'[2]Chart Data'!#REF!</definedName>
    <definedName name="_121__123Graph_BCHART_1" hidden="1">'[3]Key Financial Highlights'!$AR$225:$AT$225</definedName>
    <definedName name="_126__123Graph_BCHART_2" hidden="1">'[2]Chart Data'!#REF!</definedName>
    <definedName name="_13______123Graph_ACHART_3" hidden="1">'[2]Chart Data'!#REF!</definedName>
    <definedName name="_13______123Graph_CCHART_1" hidden="1">'[3]Key Financial Highlights'!$AR$226:$AT$226</definedName>
    <definedName name="_13__123Graph_CCHART_1" hidden="1">'[3]Key Financial Highlights'!$AR$226:$AT$226</definedName>
    <definedName name="_13__123Graph_ECHART_1" hidden="1">'[5]Chart Data'!#REF!</definedName>
    <definedName name="_13__123Graph_XCHART_1" hidden="1">'[8]Key Financial Highlights'!$AR$223:$AT$223</definedName>
    <definedName name="_131__123Graph_BCHART_3" hidden="1">'[2]Chart Data'!#REF!</definedName>
    <definedName name="_132__123Graph_CCHART_1" hidden="1">'[3]Key Financial Highlights'!$AR$226:$AT$226</definedName>
    <definedName name="_135__123Graph_ACHART_1" hidden="1">'[3]Key Financial Highlights'!$AR$224:$AT$224</definedName>
    <definedName name="_136__123Graph_ACHART_2" hidden="1">'[2]Chart Data'!#REF!</definedName>
    <definedName name="_137__123Graph_ACHART_3" hidden="1">'[2]Chart Data'!#REF!</definedName>
    <definedName name="_137__123Graph_CCHART_2" hidden="1">'[2]Chart Data'!#REF!</definedName>
    <definedName name="_138__123Graph_BCHART_1" hidden="1">'[3]Key Financial Highlights'!$AR$225:$AT$225</definedName>
    <definedName name="_139__123Graph_BCHART_2" hidden="1">'[2]Chart Data'!#REF!</definedName>
    <definedName name="_14______123Graph_BCHART_1" hidden="1">'[3]Key Financial Highlights'!$AR$225:$AT$225</definedName>
    <definedName name="_14______123Graph_CCHART_2" hidden="1">'[2]Chart Data'!#REF!</definedName>
    <definedName name="_14__123Graph_XCHART_1" hidden="1">'[3]Key Financial Highlights'!$AR$223:$AT$223</definedName>
    <definedName name="_14__123Graph_XCHART_2" hidden="1">'[6]Chart Data'!#REF!</definedName>
    <definedName name="_140__123Graph_BCHART_3" hidden="1">'[2]Chart Data'!#REF!</definedName>
    <definedName name="_141___123Graph_ACHART_1" hidden="1">'[3]Key Financial Highlights'!$AR$224:$AT$224</definedName>
    <definedName name="_141__123Graph_CCHART_1" hidden="1">'[3]Key Financial Highlights'!$AR$226:$AT$226</definedName>
    <definedName name="_142__123Graph_CCHART_2" hidden="1">'[2]Chart Data'!#REF!</definedName>
    <definedName name="_142__123Graph_CCHART_3" hidden="1">'[2]Chart Data'!#REF!</definedName>
    <definedName name="_143___123Graph_ACHART_2" hidden="1">'[7]Chart Data'!#REF!</definedName>
    <definedName name="_143__123Graph_CCHART_3" hidden="1">'[2]Chart Data'!#REF!</definedName>
    <definedName name="_144__123Graph_DCHART_1" hidden="1">'[2]Chart Data'!#REF!</definedName>
    <definedName name="_145___123Graph_ACHART_3" hidden="1">'[7]Chart Data'!#REF!</definedName>
    <definedName name="_145__123Graph_ECHART_1" hidden="1">'[2]Chart Data'!#REF!</definedName>
    <definedName name="_146___123Graph_BCHART_1" hidden="1">'[3]Key Financial Highlights'!$AR$225:$AT$225</definedName>
    <definedName name="_146__123Graph_XCHART_1" hidden="1">'[3]Key Financial Highlights'!$AR$223:$AT$223</definedName>
    <definedName name="_147__123Graph_DCHART_1" hidden="1">'[2]Chart Data'!#REF!</definedName>
    <definedName name="_147__123Graph_XCHART_2" hidden="1">'[2]Chart Data'!#REF!</definedName>
    <definedName name="_148___123Graph_BCHART_2" hidden="1">'[7]Chart Data'!#REF!</definedName>
    <definedName name="_148__123Graph_XCHART_3" hidden="1">'[2]Chart Data'!#REF!</definedName>
    <definedName name="_15______123Graph_ACHART_1" hidden="1">'[3]Key Financial Highlights'!$AR$224:$AT$224</definedName>
    <definedName name="_15______123Graph_BCHART_2" hidden="1">'[2]Chart Data'!#REF!</definedName>
    <definedName name="_15______123Graph_CCHART_3" hidden="1">'[2]Chart Data'!#REF!</definedName>
    <definedName name="_15__123Graph_CCHART_2" hidden="1">'[5]Chart Data'!#REF!</definedName>
    <definedName name="_15__123Graph_XCHART_2" hidden="1">'[5]Chart Data'!#REF!</definedName>
    <definedName name="_15__123Graph_XCHART_3" hidden="1">'[6]Chart Data'!#REF!</definedName>
    <definedName name="_150___123Graph_BCHART_3" hidden="1">'[7]Chart Data'!#REF!</definedName>
    <definedName name="_151___123Graph_CCHART_1" hidden="1">'[3]Key Financial Highlights'!$AR$226:$AT$226</definedName>
    <definedName name="_152__123Graph_ECHART_1" hidden="1">'[2]Chart Data'!#REF!</definedName>
    <definedName name="_153___123Graph_CCHART_2" hidden="1">'[7]Chart Data'!#REF!</definedName>
    <definedName name="_153__123Graph_XCHART_1" hidden="1">'[3]Key Financial Highlights'!$AR$223:$AT$223</definedName>
    <definedName name="_155___123Graph_CCHART_3" hidden="1">'[7]Chart Data'!#REF!</definedName>
    <definedName name="_157___123Graph_DCHART_1" hidden="1">'[7]Chart Data'!#REF!</definedName>
    <definedName name="_158__123Graph_XCHART_2" hidden="1">'[2]Chart Data'!#REF!</definedName>
    <definedName name="_159___123Graph_ECHART_1" hidden="1">'[7]Chart Data'!#REF!</definedName>
    <definedName name="_16______123Graph_ACHART_2" hidden="1">'[2]Chart Data'!#REF!</definedName>
    <definedName name="_16______123Graph_BCHART_3" hidden="1">'[2]Chart Data'!#REF!</definedName>
    <definedName name="_16______123Graph_DCHART_1" hidden="1">'[2]Chart Data'!#REF!</definedName>
    <definedName name="_16__123Graph_XCHART_3" hidden="1">'[5]Chart Data'!#REF!</definedName>
    <definedName name="_160___123Graph_XCHART_1" hidden="1">'[3]Key Financial Highlights'!$AR$223:$AT$223</definedName>
    <definedName name="_162___123Graph_XCHART_2" hidden="1">'[7]Chart Data'!#REF!</definedName>
    <definedName name="_163__123Graph_XCHART_3" hidden="1">'[2]Chart Data'!#REF!</definedName>
    <definedName name="_164___123Graph_XCHART_3" hidden="1">'[7]Chart Data'!#REF!</definedName>
    <definedName name="_17______123Graph_ACHART_3" hidden="1">'[2]Chart Data'!#REF!</definedName>
    <definedName name="_17______123Graph_CCHART_1" hidden="1">'[3]Key Financial Highlights'!$AR$226:$AT$226</definedName>
    <definedName name="_17______123Graph_ECHART_1" hidden="1">'[2]Chart Data'!#REF!</definedName>
    <definedName name="_17__123Graph_CCHART_3" hidden="1">'[5]Chart Data'!#REF!</definedName>
    <definedName name="_18______123Graph_BCHART_1" hidden="1">'[3]Key Financial Highlights'!$AR$225:$AT$225</definedName>
    <definedName name="_18______123Graph_CCHART_2" hidden="1">'[2]Chart Data'!#REF!</definedName>
    <definedName name="_18______123Graph_XCHART_1" hidden="1">'[3]Key Financial Highlights'!$AR$223:$AT$223</definedName>
    <definedName name="_19______123Graph_ACHART_1" hidden="1">'[3]Key Financial Highlights'!$AR$224:$AT$224</definedName>
    <definedName name="_19______123Graph_BCHART_2" hidden="1">'[2]Chart Data'!#REF!</definedName>
    <definedName name="_19______123Graph_CCHART_3" hidden="1">'[2]Chart Data'!#REF!</definedName>
    <definedName name="_19______123Graph_XCHART_2" hidden="1">'[2]Chart Data'!#REF!</definedName>
    <definedName name="_19__123Graph_DCHART_1" hidden="1">'[5]Chart Data'!#REF!</definedName>
    <definedName name="_193__123Graph_ACHART_1" hidden="1">'[3]Key Financial Highlights'!$AR$224:$AT$224</definedName>
    <definedName name="_198__123Graph_ACHART_2" hidden="1">'[7]Chart Data'!#REF!</definedName>
    <definedName name="_2__123Graph_ACHART_1" hidden="1">'[8]Key Financial Highlights'!$AR$224:$AT$224</definedName>
    <definedName name="_2_0_Table2_" hidden="1">[9]Sheet1!#REF!</definedName>
    <definedName name="_20______123Graph_BCHART_3" hidden="1">'[2]Chart Data'!#REF!</definedName>
    <definedName name="_20______123Graph_DCHART_1" hidden="1">'[2]Chart Data'!#REF!</definedName>
    <definedName name="_20______123Graph_XCHART_3" hidden="1">'[2]Chart Data'!#REF!</definedName>
    <definedName name="_203__123Graph_ACHART_3" hidden="1">'[7]Chart Data'!#REF!</definedName>
    <definedName name="_204__123Graph_BCHART_1" hidden="1">'[3]Key Financial Highlights'!$AR$225:$AT$225</definedName>
    <definedName name="_209__123Graph_BCHART_2" hidden="1">'[7]Chart Data'!#REF!</definedName>
    <definedName name="_21______123Graph_ACHART_2" hidden="1">'[7]Chart Data'!#REF!</definedName>
    <definedName name="_21______123Graph_CCHART_1" hidden="1">'[3]Key Financial Highlights'!$AR$226:$AT$226</definedName>
    <definedName name="_21______123Graph_ECHART_1" hidden="1">'[2]Chart Data'!#REF!</definedName>
    <definedName name="_21_____123Graph_ACHART_1" hidden="1">'[3]Key Financial Highlights'!$AR$224:$AT$224</definedName>
    <definedName name="_21__123Graph_ECHART_1" hidden="1">'[5]Chart Data'!#REF!</definedName>
    <definedName name="_214__123Graph_BCHART_3" hidden="1">'[7]Chart Data'!#REF!</definedName>
    <definedName name="_215__123Graph_CCHART_1" hidden="1">'[3]Key Financial Highlights'!$AR$226:$AT$226</definedName>
    <definedName name="_22______123Graph_CCHART_2" hidden="1">'[2]Chart Data'!#REF!</definedName>
    <definedName name="_22______123Graph_XCHART_1" hidden="1">'[3]Key Financial Highlights'!$AR$223:$AT$223</definedName>
    <definedName name="_22_____123Graph_ACHART_2" hidden="1">'[2]Chart Data'!#REF!</definedName>
    <definedName name="_22__123Graph_XCHART_1" hidden="1">'[3]Key Financial Highlights'!$AR$223:$AT$223</definedName>
    <definedName name="_220__123Graph_CCHART_2" hidden="1">'[7]Chart Data'!#REF!</definedName>
    <definedName name="_225__123Graph_CCHART_3" hidden="1">'[7]Chart Data'!#REF!</definedName>
    <definedName name="_23______123Graph_ACHART_3" hidden="1">'[7]Chart Data'!#REF!</definedName>
    <definedName name="_23______123Graph_CCHART_3" hidden="1">'[2]Chart Data'!#REF!</definedName>
    <definedName name="_23______123Graph_XCHART_2" hidden="1">'[2]Chart Data'!#REF!</definedName>
    <definedName name="_23_____123Graph_ACHART_3" hidden="1">'[2]Chart Data'!#REF!</definedName>
    <definedName name="_230__123Graph_DCHART_1" hidden="1">'[7]Chart Data'!#REF!</definedName>
    <definedName name="_235__123Graph_ECHART_1" hidden="1">'[7]Chart Data'!#REF!</definedName>
    <definedName name="_236__123Graph_XCHART_1" hidden="1">'[3]Key Financial Highlights'!$AR$223:$AT$223</definedName>
    <definedName name="_24______123Graph_BCHART_1" hidden="1">'[3]Key Financial Highlights'!$AR$225:$AT$225</definedName>
    <definedName name="_24______123Graph_DCHART_1" hidden="1">'[2]Chart Data'!#REF!</definedName>
    <definedName name="_24______123Graph_XCHART_3" hidden="1">'[2]Chart Data'!#REF!</definedName>
    <definedName name="_24_____123Graph_BCHART_1" hidden="1">'[3]Key Financial Highlights'!$AR$225:$AT$225</definedName>
    <definedName name="_24__123Graph_XCHART_2" hidden="1">'[5]Chart Data'!#REF!</definedName>
    <definedName name="_241__123Graph_XCHART_2" hidden="1">'[7]Chart Data'!#REF!</definedName>
    <definedName name="_246__123Graph_XCHART_3" hidden="1">'[7]Chart Data'!#REF!</definedName>
    <definedName name="_25______123Graph_ECHART_1" hidden="1">'[2]Chart Data'!#REF!</definedName>
    <definedName name="_25_____123Graph_ACHART_1" hidden="1">'[3]Key Financial Highlights'!$AR$224:$AT$224</definedName>
    <definedName name="_25_____123Graph_BCHART_2" hidden="1">'[2]Chart Data'!#REF!</definedName>
    <definedName name="_26______123Graph_BCHART_2" hidden="1">'[7]Chart Data'!#REF!</definedName>
    <definedName name="_26______123Graph_XCHART_1" hidden="1">'[3]Key Financial Highlights'!$AR$223:$AT$223</definedName>
    <definedName name="_26_____123Graph_ACHART_2" hidden="1">'[2]Chart Data'!#REF!</definedName>
    <definedName name="_26_____123Graph_BCHART_3" hidden="1">'[2]Chart Data'!#REF!</definedName>
    <definedName name="_26__123Graph_XCHART_3" hidden="1">'[5]Chart Data'!#REF!</definedName>
    <definedName name="_27______123Graph_XCHART_2" hidden="1">'[2]Chart Data'!#REF!</definedName>
    <definedName name="_27_____123Graph_ACHART_3" hidden="1">'[2]Chart Data'!#REF!</definedName>
    <definedName name="_27_____123Graph_CCHART_1" hidden="1">'[3]Key Financial Highlights'!$AR$226:$AT$226</definedName>
    <definedName name="_28______123Graph_BCHART_3" hidden="1">'[7]Chart Data'!#REF!</definedName>
    <definedName name="_28______123Graph_XCHART_3" hidden="1">'[2]Chart Data'!#REF!</definedName>
    <definedName name="_28_____123Graph_BCHART_1" hidden="1">'[3]Key Financial Highlights'!$AR$225:$AT$225</definedName>
    <definedName name="_28_____123Graph_CCHART_2" hidden="1">'[2]Chart Data'!#REF!</definedName>
    <definedName name="_29______123Graph_CCHART_1" hidden="1">'[3]Key Financial Highlights'!$AR$226:$AT$226</definedName>
    <definedName name="_29_____123Graph_ACHART_1" hidden="1">'[3]Key Financial Highlights'!$AR$224:$AT$224</definedName>
    <definedName name="_29_____123Graph_BCHART_2" hidden="1">'[2]Chart Data'!#REF!</definedName>
    <definedName name="_29_____123Graph_CCHART_3" hidden="1">'[2]Chart Data'!#REF!</definedName>
    <definedName name="_3__123Graph_ACHART_1" hidden="1">'[3]Key Financial Highlights'!$AR$224:$AT$224</definedName>
    <definedName name="_3__123Graph_ACHART_2" hidden="1">'[6]Chart Data'!#REF!</definedName>
    <definedName name="_30_____123Graph_ACHART_2" hidden="1">'[2]Chart Data'!#REF!</definedName>
    <definedName name="_30_____123Graph_BCHART_3" hidden="1">'[2]Chart Data'!#REF!</definedName>
    <definedName name="_30_____123Graph_DCHART_1" hidden="1">'[2]Chart Data'!#REF!</definedName>
    <definedName name="_31______123Graph_CCHART_2" hidden="1">'[7]Chart Data'!#REF!</definedName>
    <definedName name="_31_____123Graph_ACHART_3" hidden="1">'[2]Chart Data'!#REF!</definedName>
    <definedName name="_31_____123Graph_CCHART_1" hidden="1">'[3]Key Financial Highlights'!$AR$226:$AT$226</definedName>
    <definedName name="_31_____123Graph_ECHART_1" hidden="1">'[2]Chart Data'!#REF!</definedName>
    <definedName name="_32_____123Graph_BCHART_1" hidden="1">'[3]Key Financial Highlights'!$AR$225:$AT$225</definedName>
    <definedName name="_32_____123Graph_CCHART_2" hidden="1">'[2]Chart Data'!#REF!</definedName>
    <definedName name="_32_____123Graph_XCHART_1" hidden="1">'[3]Key Financial Highlights'!$AR$223:$AT$223</definedName>
    <definedName name="_33______123Graph_CCHART_3" hidden="1">'[7]Chart Data'!#REF!</definedName>
    <definedName name="_33_____123Graph_BCHART_2" hidden="1">'[2]Chart Data'!#REF!</definedName>
    <definedName name="_33_____123Graph_CCHART_3" hidden="1">'[2]Chart Data'!#REF!</definedName>
    <definedName name="_33_____123Graph_XCHART_2" hidden="1">'[2]Chart Data'!#REF!</definedName>
    <definedName name="_34_____123Graph_BCHART_3" hidden="1">'[2]Chart Data'!#REF!</definedName>
    <definedName name="_34_____123Graph_DCHART_1" hidden="1">'[2]Chart Data'!#REF!</definedName>
    <definedName name="_34_____123Graph_XCHART_3" hidden="1">'[2]Chart Data'!#REF!</definedName>
    <definedName name="_35______123Graph_DCHART_1" hidden="1">'[7]Chart Data'!#REF!</definedName>
    <definedName name="_35_____123Graph_CCHART_1" hidden="1">'[3]Key Financial Highlights'!$AR$226:$AT$226</definedName>
    <definedName name="_35_____123Graph_ECHART_1" hidden="1">'[2]Chart Data'!#REF!</definedName>
    <definedName name="_36_____123Graph_CCHART_2" hidden="1">'[2]Chart Data'!#REF!</definedName>
    <definedName name="_36_____123Graph_XCHART_1" hidden="1">'[3]Key Financial Highlights'!$AR$223:$AT$223</definedName>
    <definedName name="_37______123Graph_ECHART_1" hidden="1">'[7]Chart Data'!#REF!</definedName>
    <definedName name="_37_____123Graph_CCHART_3" hidden="1">'[2]Chart Data'!#REF!</definedName>
    <definedName name="_37_____123Graph_XCHART_2" hidden="1">'[2]Chart Data'!#REF!</definedName>
    <definedName name="_38______123Graph_XCHART_1" hidden="1">'[3]Key Financial Highlights'!$AR$223:$AT$223</definedName>
    <definedName name="_38_____123Graph_DCHART_1" hidden="1">'[2]Chart Data'!#REF!</definedName>
    <definedName name="_38_____123Graph_XCHART_3" hidden="1">'[2]Chart Data'!#REF!</definedName>
    <definedName name="_39_____123Graph_ECHART_1" hidden="1">'[2]Chart Data'!#REF!</definedName>
    <definedName name="_4__123Graph_ACHART_2" hidden="1">'[5]Chart Data'!#REF!</definedName>
    <definedName name="_4__123Graph_ACHART_3" hidden="1">'[6]Chart Data'!#REF!</definedName>
    <definedName name="_40______123Graph_XCHART_2" hidden="1">'[7]Chart Data'!#REF!</definedName>
    <definedName name="_40_____123Graph_XCHART_1" hidden="1">'[3]Key Financial Highlights'!$AR$223:$AT$223</definedName>
    <definedName name="_41_____123Graph_XCHART_2" hidden="1">'[2]Chart Data'!#REF!</definedName>
    <definedName name="_42______123Graph_XCHART_3" hidden="1">'[7]Chart Data'!#REF!</definedName>
    <definedName name="_42_____123Graph_XCHART_3" hidden="1">'[2]Chart Data'!#REF!</definedName>
    <definedName name="_43_____123Graph_ACHART_1" hidden="1">'[3]Key Financial Highlights'!$AR$224:$AT$224</definedName>
    <definedName name="_45_____123Graph_ACHART_2" hidden="1">'[7]Chart Data'!#REF!</definedName>
    <definedName name="_46____123Graph_ACHART_1" hidden="1">'[3]Key Financial Highlights'!$AR$224:$AT$224</definedName>
    <definedName name="_47_____123Graph_ACHART_3" hidden="1">'[7]Chart Data'!#REF!</definedName>
    <definedName name="_47____123Graph_ACHART_2" hidden="1">'[2]Chart Data'!#REF!</definedName>
    <definedName name="_48_____123Graph_BCHART_1" hidden="1">'[3]Key Financial Highlights'!$AR$225:$AT$225</definedName>
    <definedName name="_48____123Graph_ACHART_3" hidden="1">'[2]Chart Data'!#REF!</definedName>
    <definedName name="_49____123Graph_BCHART_1" hidden="1">'[3]Key Financial Highlights'!$AR$225:$AT$225</definedName>
    <definedName name="_5__123Graph_ACHART_2" hidden="1">'[5]Chart Data'!#REF!</definedName>
    <definedName name="_5__123Graph_ACHART_3" hidden="1">'[5]Chart Data'!#REF!</definedName>
    <definedName name="_5__123Graph_BCHART_1" hidden="1">'[8]Key Financial Highlights'!$AR$225:$AT$225</definedName>
    <definedName name="_50_____123Graph_BCHART_2" hidden="1">'[7]Chart Data'!#REF!</definedName>
    <definedName name="_50____123Graph_BCHART_2" hidden="1">'[2]Chart Data'!#REF!</definedName>
    <definedName name="_51____123Graph_ACHART_1" hidden="1">'[3]Key Financial Highlights'!$AR$224:$AT$224</definedName>
    <definedName name="_51____123Graph_BCHART_3" hidden="1">'[2]Chart Data'!#REF!</definedName>
    <definedName name="_52_____123Graph_BCHART_3" hidden="1">'[7]Chart Data'!#REF!</definedName>
    <definedName name="_52____123Graph_ACHART_2" hidden="1">'[2]Chart Data'!#REF!</definedName>
    <definedName name="_52____123Graph_CCHART_1" hidden="1">'[3]Key Financial Highlights'!$AR$226:$AT$226</definedName>
    <definedName name="_53_____123Graph_CCHART_1" hidden="1">'[3]Key Financial Highlights'!$AR$226:$AT$226</definedName>
    <definedName name="_53____123Graph_ACHART_3" hidden="1">'[2]Chart Data'!#REF!</definedName>
    <definedName name="_53____123Graph_CCHART_2" hidden="1">'[2]Chart Data'!#REF!</definedName>
    <definedName name="_54____123Graph_ACHART_1" hidden="1">'[3]Key Financial Highlights'!$AR$224:$AT$224</definedName>
    <definedName name="_54____123Graph_BCHART_1" hidden="1">'[3]Key Financial Highlights'!$AR$225:$AT$225</definedName>
    <definedName name="_54____123Graph_CCHART_3" hidden="1">'[2]Chart Data'!#REF!</definedName>
    <definedName name="_55_____123Graph_CCHART_2" hidden="1">'[7]Chart Data'!#REF!</definedName>
    <definedName name="_55____123Graph_ACHART_2" hidden="1">'[2]Chart Data'!#REF!</definedName>
    <definedName name="_55____123Graph_BCHART_2" hidden="1">'[2]Chart Data'!#REF!</definedName>
    <definedName name="_55____123Graph_DCHART_1" hidden="1">'[2]Chart Data'!#REF!</definedName>
    <definedName name="_56____123Graph_ACHART_3" hidden="1">'[2]Chart Data'!#REF!</definedName>
    <definedName name="_56____123Graph_BCHART_3" hidden="1">'[2]Chart Data'!#REF!</definedName>
    <definedName name="_56____123Graph_ECHART_1" hidden="1">'[2]Chart Data'!#REF!</definedName>
    <definedName name="_57_____123Graph_CCHART_3" hidden="1">'[7]Chart Data'!#REF!</definedName>
    <definedName name="_57____123Graph_BCHART_1" hidden="1">'[3]Key Financial Highlights'!$AR$225:$AT$225</definedName>
    <definedName name="_57____123Graph_CCHART_1" hidden="1">'[3]Key Financial Highlights'!$AR$226:$AT$226</definedName>
    <definedName name="_57____123Graph_XCHART_1" hidden="1">'[3]Key Financial Highlights'!$AR$223:$AT$223</definedName>
    <definedName name="_58____123Graph_BCHART_2" hidden="1">'[2]Chart Data'!#REF!</definedName>
    <definedName name="_58____123Graph_CCHART_2" hidden="1">'[2]Chart Data'!#REF!</definedName>
    <definedName name="_58____123Graph_XCHART_2" hidden="1">'[2]Chart Data'!#REF!</definedName>
    <definedName name="_59_____123Graph_DCHART_1" hidden="1">'[7]Chart Data'!#REF!</definedName>
    <definedName name="_59____123Graph_BCHART_3" hidden="1">'[2]Chart Data'!#REF!</definedName>
    <definedName name="_59____123Graph_CCHART_3" hidden="1">'[2]Chart Data'!#REF!</definedName>
    <definedName name="_59____123Graph_XCHART_3" hidden="1">'[2]Chart Data'!#REF!</definedName>
    <definedName name="_6__123Graph_BCHART_1" hidden="1">'[3]Key Financial Highlights'!$AR$225:$AT$225</definedName>
    <definedName name="_6__123Graph_BCHART_2" hidden="1">'[6]Chart Data'!#REF!</definedName>
    <definedName name="_60____123Graph_CCHART_1" hidden="1">'[3]Key Financial Highlights'!$AR$226:$AT$226</definedName>
    <definedName name="_60____123Graph_DCHART_1" hidden="1">'[2]Chart Data'!#REF!</definedName>
    <definedName name="_61_____123Graph_ECHART_1" hidden="1">'[7]Chart Data'!#REF!</definedName>
    <definedName name="_61____123Graph_CCHART_2" hidden="1">'[2]Chart Data'!#REF!</definedName>
    <definedName name="_61____123Graph_ECHART_1" hidden="1">'[2]Chart Data'!#REF!</definedName>
    <definedName name="_62_____123Graph_XCHART_1" hidden="1">'[3]Key Financial Highlights'!$AR$223:$AT$223</definedName>
    <definedName name="_62____123Graph_CCHART_3" hidden="1">'[2]Chart Data'!#REF!</definedName>
    <definedName name="_62____123Graph_XCHART_1" hidden="1">'[3]Key Financial Highlights'!$AR$223:$AT$223</definedName>
    <definedName name="_63____123Graph_DCHART_1" hidden="1">'[2]Chart Data'!#REF!</definedName>
    <definedName name="_63____123Graph_XCHART_2" hidden="1">'[2]Chart Data'!#REF!</definedName>
    <definedName name="_64_____123Graph_XCHART_2" hidden="1">'[7]Chart Data'!#REF!</definedName>
    <definedName name="_64____123Graph_ECHART_1" hidden="1">'[2]Chart Data'!#REF!</definedName>
    <definedName name="_64____123Graph_XCHART_3" hidden="1">'[2]Chart Data'!#REF!</definedName>
    <definedName name="_65____123Graph_XCHART_1" hidden="1">'[3]Key Financial Highlights'!$AR$223:$AT$223</definedName>
    <definedName name="_66_____123Graph_XCHART_3" hidden="1">'[7]Chart Data'!#REF!</definedName>
    <definedName name="_66____123Graph_XCHART_2" hidden="1">'[2]Chart Data'!#REF!</definedName>
    <definedName name="_67____123Graph_XCHART_3" hidden="1">'[2]Chart Data'!#REF!</definedName>
    <definedName name="_7______123Graph_ACHART_1" hidden="1">'[3]Key Financial Highlights'!$AR$224:$AT$224</definedName>
    <definedName name="_7__123Graph_ACHART_3" hidden="1">'[5]Chart Data'!#REF!</definedName>
    <definedName name="_7__123Graph_BCHART_2" hidden="1">'[5]Chart Data'!#REF!</definedName>
    <definedName name="_7__123Graph_BCHART_3" hidden="1">'[6]Chart Data'!#REF!</definedName>
    <definedName name="_74___123Graph_ACHART_1" hidden="1">'[3]Key Financial Highlights'!$AR$224:$AT$224</definedName>
    <definedName name="_75___123Graph_ACHART_2" hidden="1">'[2]Chart Data'!#REF!</definedName>
    <definedName name="_76___123Graph_ACHART_3" hidden="1">'[2]Chart Data'!#REF!</definedName>
    <definedName name="_77___123Graph_BCHART_1" hidden="1">'[3]Key Financial Highlights'!$AR$225:$AT$225</definedName>
    <definedName name="_78___123Graph_BCHART_2" hidden="1">'[2]Chart Data'!#REF!</definedName>
    <definedName name="_79___123Graph_BCHART_3" hidden="1">'[2]Chart Data'!#REF!</definedName>
    <definedName name="_8______123Graph_ACHART_2" hidden="1">'[2]Chart Data'!#REF!</definedName>
    <definedName name="_8__123Graph_BCHART_1" hidden="1">'[3]Key Financial Highlights'!$AR$225:$AT$225</definedName>
    <definedName name="_8__123Graph_BCHART_3" hidden="1">'[5]Chart Data'!#REF!</definedName>
    <definedName name="_8__123Graph_CCHART_1" hidden="1">'[8]Key Financial Highlights'!$AR$226:$AT$226</definedName>
    <definedName name="_80___123Graph_CCHART_1" hidden="1">'[3]Key Financial Highlights'!$AR$226:$AT$226</definedName>
    <definedName name="_81___123Graph_CCHART_2" hidden="1">'[2]Chart Data'!#REF!</definedName>
    <definedName name="_82___123Graph_ACHART_1" hidden="1">'[3]Key Financial Highlights'!$AR$224:$AT$224</definedName>
    <definedName name="_82___123Graph_CCHART_3" hidden="1">'[2]Chart Data'!#REF!</definedName>
    <definedName name="_83___123Graph_ACHART_2" hidden="1">'[2]Chart Data'!#REF!</definedName>
    <definedName name="_83___123Graph_DCHART_1" hidden="1">'[2]Chart Data'!#REF!</definedName>
    <definedName name="_84___123Graph_ACHART_3" hidden="1">'[2]Chart Data'!#REF!</definedName>
    <definedName name="_84___123Graph_ECHART_1" hidden="1">'[2]Chart Data'!#REF!</definedName>
    <definedName name="_85___123Graph_BCHART_1" hidden="1">'[3]Key Financial Highlights'!$AR$225:$AT$225</definedName>
    <definedName name="_85___123Graph_XCHART_1" hidden="1">'[3]Key Financial Highlights'!$AR$223:$AT$223</definedName>
    <definedName name="_86___123Graph_BCHART_2" hidden="1">'[2]Chart Data'!#REF!</definedName>
    <definedName name="_86___123Graph_XCHART_2" hidden="1">'[2]Chart Data'!#REF!</definedName>
    <definedName name="_87___123Graph_BCHART_3" hidden="1">'[2]Chart Data'!#REF!</definedName>
    <definedName name="_87___123Graph_XCHART_3" hidden="1">'[2]Chart Data'!#REF!</definedName>
    <definedName name="_88___123Graph_CCHART_1" hidden="1">'[3]Key Financial Highlights'!$AR$226:$AT$226</definedName>
    <definedName name="_89____123Graph_ACHART_1" hidden="1">'[3]Key Financial Highlights'!$AR$224:$AT$224</definedName>
    <definedName name="_89___123Graph_CCHART_2" hidden="1">'[2]Chart Data'!#REF!</definedName>
    <definedName name="_9______123Graph_ACHART_3" hidden="1">'[2]Chart Data'!#REF!</definedName>
    <definedName name="_9__123Graph_CCHART_1" hidden="1">'[3]Key Financial Highlights'!$AR$226:$AT$226</definedName>
    <definedName name="_9__123Graph_CCHART_2" hidden="1">'[6]Chart Data'!#REF!</definedName>
    <definedName name="_90___123Graph_CCHART_3" hidden="1">'[2]Chart Data'!#REF!</definedName>
    <definedName name="_91____123Graph_ACHART_2" hidden="1">'[7]Chart Data'!#REF!</definedName>
    <definedName name="_91___123Graph_DCHART_1" hidden="1">'[2]Chart Data'!#REF!</definedName>
    <definedName name="_92___123Graph_ECHART_1" hidden="1">'[2]Chart Data'!#REF!</definedName>
    <definedName name="_93____123Graph_ACHART_3" hidden="1">'[7]Chart Data'!#REF!</definedName>
    <definedName name="_93___123Graph_ACHART_1" hidden="1">'[3]Key Financial Highlights'!$AR$224:$AT$224</definedName>
    <definedName name="_93___123Graph_XCHART_1" hidden="1">'[3]Key Financial Highlights'!$AR$223:$AT$223</definedName>
    <definedName name="_94____123Graph_BCHART_1" hidden="1">'[3]Key Financial Highlights'!$AR$225:$AT$225</definedName>
    <definedName name="_94___123Graph_ACHART_2" hidden="1">'[2]Chart Data'!#REF!</definedName>
    <definedName name="_94___123Graph_XCHART_2" hidden="1">'[2]Chart Data'!#REF!</definedName>
    <definedName name="_95___123Graph_ACHART_3" hidden="1">'[2]Chart Data'!#REF!</definedName>
    <definedName name="_95___123Graph_XCHART_3" hidden="1">'[2]Chart Data'!#REF!</definedName>
    <definedName name="_96____123Graph_BCHART_2" hidden="1">'[7]Chart Data'!#REF!</definedName>
    <definedName name="_96___123Graph_BCHART_1" hidden="1">'[3]Key Financial Highlights'!$AR$225:$AT$225</definedName>
    <definedName name="_97___123Graph_BCHART_2" hidden="1">'[2]Chart Data'!#REF!</definedName>
    <definedName name="_98____123Graph_BCHART_3" hidden="1">'[7]Chart Data'!#REF!</definedName>
    <definedName name="_98___123Graph_BCHART_3" hidden="1">'[2]Chart Data'!#REF!</definedName>
    <definedName name="_99____123Graph_CCHART_1" hidden="1">'[3]Key Financial Highlights'!$AR$226:$AT$226</definedName>
    <definedName name="_99___123Graph_CCHART_1" hidden="1">'[3]Key Financial Highlights'!$AR$226:$AT$226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udget" hidden="1">#REF!</definedName>
    <definedName name="_Fill" hidden="1">#REF!</definedName>
    <definedName name="_Key1" hidden="1">#REF!</definedName>
    <definedName name="_Order1" hidden="1">255</definedName>
    <definedName name="_Sort" hidden="1">#REF!</definedName>
    <definedName name="_Table2_In1" hidden="1">#REF!</definedName>
    <definedName name="_Table2_In2" hidden="1">#REF!</definedName>
    <definedName name="_Table2_Out" hidden="1">[10]Sheet1!#REF!</definedName>
    <definedName name="a" hidden="1">'[11]Key Financial Highlights'!$AR$224:$AT$224</definedName>
    <definedName name="Chart" hidden="1">38608.5729398148</definedName>
    <definedName name="Cost_Development" hidden="1">'[12]#REF'!$AS$224:$AS$226</definedName>
    <definedName name="d" localSheetId="3"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d"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dd" localSheetId="3"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dd"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EPMWorkbookOptions_1" hidden="1">"NkwAAB|LCAAAAAAABADtnG1vokoUgL9vsv/B|F0ZFF/aUDcUsSVBMIDd2zQNQR23ZBW8A63tv78DooJQS1vaC0g/NDgz58ychzPnDC8D/et5uag8QWQblnlRJeugWoHm1JoZ5p|L6qMzr5Ht6q/ezx/0bwv9nVjWX2nl4KZ2BcuZ9vmzbVxUHxxndU4Q6/W6vm7WLfSHaABAEv8MBWX6AJd6zTBtRzensLqTmr0tVcW9Vio0a5kmnLp9qhb7iBA"</definedName>
    <definedName name="EPMWorkbookOptions_2" hidden="1">"0nRsDrr3KUHVfd3S/FJeL|hJuetv15MDl6hEZXldjG6IRgnOI9U1hHQ|o2tMGo6F2OWLF3yTQ7nwhG9pPswkAdVtf1fGP|tRanncBAAQuICarKXGv3WEhTeEUbcCL|Bf|z4gsh4/m|sKG9zThDmY/NGa1WhhTPYAx8RC3OsJaAsW|5T1/DAddb4hFICaowpVDuJxANDaNfx|hp/Wuz6iMIrP39bsRI3Oiek3iQ1YSVZm/xFZHBCIqrw2IdDR9eN"</definedName>
    <definedName name="EPMWorkbookOptions_3" hidden="1">"k3qmCPOjeNxUXVQY/YYYioVN9YQtP11|RSNJGe1VeyNB4pB0ZrJHD/ims1L6qsFDZaHanSqLgWC9wVI2BbefU2bDdX|JMtj1R2LGODWdd01|SxXFxrFe5qiM/twZRWJRXH9Kvimj3kGGUsc8rmDN|q/byYeqQmUHFtzGbQ3HVsH6G1a3Rj2MbEWBjOSyITegzL9jmV4QWaiKuOgeeOqecaTBP|jyNWvz2utKyQxqKaaxtYRuWuJPk210Z4OTbXF"</definedName>
    <definedName name="EPMWorkbookOptions_4" hidden="1">"mxjyv9jRKjx0fkfNHa/xo7ECOXB2nfKWgsL|WONqTgm6lkfIxlDxRPEFzUOfHYG|pOFDAePy7uQ2AhH6hLIDwxkO4EBxNcfKNqN8nVASVulEz6DWjbM8cVpC5DNLhlQEHc2PFkJzSDqAZrYHMRqt1cL/WWErBVE2LfIVrs1h5N5rdWeUTWqMT|rdVsQ1oAOG9Rs0qE6k6bbc1gqRrGg244CF/g6Fc42KTaO0Rsp3G8STeQ7jOEFzEBLuDz3FX8o"</definedName>
    <definedName name="EPMWorkbookOptions_5" hidden="1">"s79|dpPJHlvQfAkTVpBKJiEmDPYTNe9MaCLJHAuEia8MaslXU3EhDQCqC0DyiEYWMqK5DPd|2nQP2xQAZN4dNTUk7tQ95fAepcFhBymBBN2j3ekku011MkguGcG9L65cc1yZ8|KH|YGc976r75ik12y2WhRFJU96jeIlvS3Eg9UZq44ZIe|umi6TkcxrmIumXF4qJZkYMnmHkp3I5j/i/HBga3dI0O12kge2ZvEC22cfE/uKM|mp6TJRNX4gn2x"</definedName>
    <definedName name="EPMWorkbookOptions_6" hidden="1">"Ie42JzDHCyWbAWCgC6zmKJg75kkuUS96ZZCf9bd51|cy9rHa72XzHzSyqeOnvs|8L|Yoz6anpMmmUTCJMREnkSiKhmUOSLbL0kgiT/M|c7OS9d7yJEZf23v1UulW8tPeZF0Z9paWTHjOnF3hB9RtdtV08V03lTV9feyZ99gvAYCoN8qwEEwDT2IIBZKcEEwFz2qv7N6YSoPIOJjt5MbB74RvzYqd4efGj20B8hZl009RYjJVEGyZOgoXAlih8FM"</definedName>
    <definedName name="EPMWorkbookOptions_7" hidden="1">"yNVoBZkp1gvt2c9Y2RvFu8SP7pLW6|5kw6a7pQcKlWgOeN2ZnBKj/kvnH2nhVv9roEw07aAGSrDpp5d9JUgVAlkIiHnOzr8q94CNkogYQ9JPdAspPo3rf5NZVkRxZwO|OHvkvga8ukh6YDYsTJvNTnc3|lneJ8TdAoNJr4RjQR9ymlUOm2OdYW/dxUsDD6iSpahnME7QfJlFbQ3G7kDhd67dgF1JGrVDIV/QluWx4We2233|LCk9TxMG5bRyvC7"</definedName>
    <definedName name="EPMWorkbookOptions_8" hidden="1">"dcz/6zRvH2jI0OfLOAQoj97DZHynz/2av1vf/X|A251SGw2TAAA"</definedName>
    <definedName name="EV__ALLOWSTOPEXPAND__" hidden="1">1</definedName>
    <definedName name="EV__CVPARAMS__" hidden="1">"S1!$A$4:$B$22;"</definedName>
    <definedName name="EV__DECIMALSYMBOL__" hidden="1">"."</definedName>
    <definedName name="EV__EVCOM_OPTIONS__" hidden="1">8</definedName>
    <definedName name="EV__EXPOPTIONS__" hidden="1">0</definedName>
    <definedName name="EV__LASTREFTIME__" hidden="1">41687.6888888889</definedName>
    <definedName name="EV__LOCKEDCVW__CAPEX" hidden="1">"TotalAcc,ACTUAL,TOT_CC,INPUT,C_100000,E_101000,ALLPROJECT,REF_ALL,2002.YR,PERIODIC,"</definedName>
    <definedName name="EV__LOCKEDCVW__FINANCE" hidden="1">"F_TOP,P5,ACTUAL,INPUT,C_100000,TPTOP,E_100000,TOT_SEG,2006.JUN,YTD,"</definedName>
    <definedName name="EV__LOCKEDCVW__ICMATCHING" hidden="1">"ACTUAL,CONTRIB,C_100000,CTLIC_RECEIVABLES,TPALL,E_000044,REF_ALL,TOT_SEG,2006.Jun,T_ALL,YTD,"</definedName>
    <definedName name="EV__LOCKEDCVW__OPEX" hidden="1">"E6108,BUDGET,910100,INPUT,C_100000,E_000001,OTHER,REF_ALL,2002.YR,PERIODIC,"</definedName>
    <definedName name="EV__LOCKEDCVW__OWNERSHIP" hidden="1">"BPW,C_100000,TPTOP,E_100000,PCON,2006.AUG,YTD,"</definedName>
    <definedName name="EV__LOCKEDCVW__PLANNING" hidden="1">"F_TOP,TotalAcc,BPW,INPUT,C_100000,TPTOP,E_000001,TOT_SEG,2006.jan,PERIODIC,"</definedName>
    <definedName name="EV__LOCKEDCVW__RATE" hidden="1">"BPW,DZD,Avg,Global,2007.JAN,YTD,"</definedName>
    <definedName name="EV__LOCKEDCVW__REVENUES" hidden="1">"P700,FORECAST,ALL_CUST,CONTRIB,E_101000,RT_EUR,UALL,TOT_SEG,TOT_MKT_REV,2002.YR,ALLDATE,PERIODIC,"</definedName>
    <definedName name="EV__LOCKEDCVW__WORKFLOW" hidden="1">"TotalAcc,FORECAST,2005.YR,SES_OPX_910100,PERIODIC,"</definedName>
    <definedName name="EV__LOCKSTATUS__" hidden="1">2</definedName>
    <definedName name="EV__MAXEXPCOLS__" hidden="1">100</definedName>
    <definedName name="EV__MAXEXPROWS__" hidden="1">1000</definedName>
    <definedName name="EV__MEMORYCVW__" hidden="1">0</definedName>
    <definedName name="EV__MEMORYCVW__ACCOUNT.XLS" hidden="1">"PLANNING"</definedName>
    <definedName name="EV__MEMORYCVW__ACCOUNT.XLS_ACCDETAIL" hidden="1">"C_P75100"</definedName>
    <definedName name="EV__MEMORYCVW__ACCOUNT.XLS_ACCOUNT" hidden="1">"P63200"</definedName>
    <definedName name="EV__MEMORYCVW__ACCOUNT.XLS_ACTIVEAPPLICATION" hidden="1">"PLANNING"</definedName>
    <definedName name="EV__MEMORYCVW__ACCOUNT.XLS_CATEGORY" hidden="1">"BPW"</definedName>
    <definedName name="EV__MEMORYCVW__ACCOUNT.XLS_DATASRC" hidden="1">"INPUT"</definedName>
    <definedName name="EV__MEMORYCVW__ACCOUNT.XLS_GROUPS" hidden="1">"LC"</definedName>
    <definedName name="EV__MEMORYCVW__ACCOUNT.XLS_INTCO" hidden="1">"TPTOP"</definedName>
    <definedName name="EV__MEMORYCVW__ACCOUNT.XLS_LEGALENTITY" hidden="1">"E_000045"</definedName>
    <definedName name="EV__MEMORYCVW__ACCOUNT.XLS_MEASURES" hidden="1">"PERIODIC"</definedName>
    <definedName name="EV__MEMORYCVW__ACCOUNT.XLS_SEGMENTS" hidden="1">"SEG_025"</definedName>
    <definedName name="EV__MEMORYCVW__ACCOUNT.XLS_TIME" hidden="1">"2007.JAN"</definedName>
    <definedName name="EV__MEMORYCVW__BOOK3" hidden="1">"PLANNING"</definedName>
    <definedName name="EV__MEMORYCVW__BOOK3_ACCDETAIL" hidden="1">"F_TOP"</definedName>
    <definedName name="EV__MEMORYCVW__BOOK3_ACCOUNT" hidden="1">"TotalAcc"</definedName>
    <definedName name="EV__MEMORYCVW__BOOK3_ACTIVEAPPLICATION" hidden="1">"PLANNING"</definedName>
    <definedName name="EV__MEMORYCVW__BOOK3_CATEGORY" hidden="1">"BPW"</definedName>
    <definedName name="EV__MEMORYCVW__BOOK3_DATASRC" hidden="1">"CONTRIB"</definedName>
    <definedName name="EV__MEMORYCVW__BOOK3_GROUPS" hidden="1">"C_100000"</definedName>
    <definedName name="EV__MEMORYCVW__BOOK3_INTCO" hidden="1">"TPTOP"</definedName>
    <definedName name="EV__MEMORYCVW__BOOK3_LEGALENTITY" hidden="1">"E_100000"</definedName>
    <definedName name="EV__MEMORYCVW__BOOK3_MEASURES" hidden="1">"YTD"</definedName>
    <definedName name="EV__MEMORYCVW__BOOK3_SEGMENTS" hidden="1">"TOT_SEG"</definedName>
    <definedName name="EV__MEMORYCVW__BOOK3_TIME" hidden="1">"2002.YR"</definedName>
    <definedName name="EV__MEMORYCVW__BOOK6" hidden="1">"PLANNING"</definedName>
    <definedName name="EV__MEMORYCVW__BOOK6_ACCDETAIL" hidden="1">"IC_L43900"</definedName>
    <definedName name="EV__MEMORYCVW__BOOK6_ACCOUNT" hidden="1">"P62100"</definedName>
    <definedName name="EV__MEMORYCVW__BOOK6_ACTIVEAPPLICATION" hidden="1">"PLANNING"</definedName>
    <definedName name="EV__MEMORYCVW__BOOK6_CATEGORY" hidden="1">"BPW"</definedName>
    <definedName name="EV__MEMORYCVW__BOOK6_DATASRC" hidden="1">"INPUT"</definedName>
    <definedName name="EV__MEMORYCVW__BOOK6_GROUPS" hidden="1">"LC"</definedName>
    <definedName name="EV__MEMORYCVW__BOOK6_INTCO" hidden="1">"IC_000010"</definedName>
    <definedName name="EV__MEMORYCVW__BOOK6_LEGALENTITY" hidden="1">"E_000045"</definedName>
    <definedName name="EV__MEMORYCVW__BOOK6_MEASURES" hidden="1">"PERIODIC"</definedName>
    <definedName name="EV__MEMORYCVW__BOOK6_SEGMENTS" hidden="1">"SEG_025"</definedName>
    <definedName name="EV__MEMORYCVW__BOOK6_TIME" hidden="1">"2007.JAN"</definedName>
    <definedName name="EV__MEMORYCVW__INCOME_TAX.XLS" hidden="1">"PLANNING"</definedName>
    <definedName name="EV__MEMORYCVW__INCOME_TAX.XLS_ACCDETAIL" hidden="1">"C_P75100"</definedName>
    <definedName name="EV__MEMORYCVW__INCOME_TAX.XLS_ACCOUNT" hidden="1">"P64030"</definedName>
    <definedName name="EV__MEMORYCVW__INCOME_TAX.XLS_ACTIVEAPPLICATION" hidden="1">"PLANNING"</definedName>
    <definedName name="EV__MEMORYCVW__INCOME_TAX.XLS_CATEGORY" hidden="1">"BPW"</definedName>
    <definedName name="EV__MEMORYCVW__INCOME_TAX.XLS_DATASRC" hidden="1">"INPUT"</definedName>
    <definedName name="EV__MEMORYCVW__INCOME_TAX.XLS_GROUPS" hidden="1">"LC"</definedName>
    <definedName name="EV__MEMORYCVW__INCOME_TAX.XLS_INTCO" hidden="1">"TPTOP"</definedName>
    <definedName name="EV__MEMORYCVW__INCOME_TAX.XLS_LEGALENTITY" hidden="1">"E_202002"</definedName>
    <definedName name="EV__MEMORYCVW__INCOME_TAX.XLS_MEASURES" hidden="1">"PERIODIC"</definedName>
    <definedName name="EV__MEMORYCVW__INCOME_TAX.XLS_SEGMENTS" hidden="1">"SEG_025"</definedName>
    <definedName name="EV__MEMORYCVW__INCOME_TAX.XLS_TIME" hidden="1">"2007.JAN"</definedName>
    <definedName name="EV__MEMORYCVW__INTCO_TRANSFER.XLS" hidden="1">"PLANNING"</definedName>
    <definedName name="EV__MEMORYCVW__INTCO_TRANSFER.XLS_ACCDETAIL" hidden="1">"IC_P74810"</definedName>
    <definedName name="EV__MEMORYCVW__INTCO_TRANSFER.XLS_ACCOUNT" hidden="1">"P63500"</definedName>
    <definedName name="EV__MEMORYCVW__INTCO_TRANSFER.XLS_ACTIVEAPPLICATION" hidden="1">"PLANNING"</definedName>
    <definedName name="EV__MEMORYCVW__INTCO_TRANSFER.XLS_CATEGORY" hidden="1">"BPW"</definedName>
    <definedName name="EV__MEMORYCVW__INTCO_TRANSFER.XLS_DATASRC" hidden="1">"INPUT"</definedName>
    <definedName name="EV__MEMORYCVW__INTCO_TRANSFER.XLS_GROUPS" hidden="1">"LC"</definedName>
    <definedName name="EV__MEMORYCVW__INTCO_TRANSFER.XLS_INTCO" hidden="1">"IC_000006"</definedName>
    <definedName name="EV__MEMORYCVW__INTCO_TRANSFER.XLS_LEGALENTITY" hidden="1">"E_000045"</definedName>
    <definedName name="EV__MEMORYCVW__INTCO_TRANSFER.XLS_MEASURES" hidden="1">"PERIODIC"</definedName>
    <definedName name="EV__MEMORYCVW__INTCO_TRANSFER.XLS_SEGMENTS" hidden="1">"SEG_025"</definedName>
    <definedName name="EV__MEMORYCVW__INTCO_TRANSFER.XLS_TIME" hidden="1">"2007.JAN"</definedName>
    <definedName name="EV__MEMORYCVW__SES_INPUTSCHEDULEICDECLARATION_V01.XLT" hidden="1">"PLANNING"</definedName>
    <definedName name="EV__MEMORYCVW__SES_INPUTSCHEDULEICDECLARATION_V011" hidden="1">"PLANNING"</definedName>
    <definedName name="EV__MEMORYCVW__SES_PNLI_BS_CRASS_V02.XLS" hidden="1">"PLANNING"</definedName>
    <definedName name="EV__MEMORYCVW__SES_PNLI_BS_CRASS_V02.XLS_ACCDETAIL" hidden="1">"F_TOP"</definedName>
    <definedName name="EV__MEMORYCVW__SES_PNLI_BS_CRASS_V02.XLS_ACCOUNT" hidden="1">"L32"</definedName>
    <definedName name="EV__MEMORYCVW__SES_PNLI_BS_CRASS_V02.XLS_ACTIVEAPPLICATION" hidden="1">"PLANNING"</definedName>
    <definedName name="EV__MEMORYCVW__SES_PNLI_BS_CRASS_V02.XLS_CATEGORY" hidden="1">"BUDW"</definedName>
    <definedName name="EV__MEMORYCVW__SES_PNLI_BS_CRASS_V02.XLS_DATASRC" hidden="1">"INPUT"</definedName>
    <definedName name="EV__MEMORYCVW__SES_PNLI_BS_CRASS_V02.XLS_GROUPS" hidden="1">"C_100000"</definedName>
    <definedName name="EV__MEMORYCVW__SES_PNLI_BS_CRASS_V02.XLS_INTCO" hidden="1">"IC_000002"</definedName>
    <definedName name="EV__MEMORYCVW__SES_PNLI_BS_CRASS_V02.XLS_LEGALENTITY" hidden="1">"E_000002"</definedName>
    <definedName name="EV__MEMORYCVW__SES_PNLI_BS_CRASS_V02.XLS_MEASURES" hidden="1">"PERIODIC"</definedName>
    <definedName name="EV__MEMORYCVW__SES_PNLI_BS_CRASS_V02.XLS_SEGMENTS" hidden="1">"SEG_015"</definedName>
    <definedName name="EV__MEMORYCVW__SES_PNLI_BS_CRASS_V02.XLS_TIME" hidden="1">"2002.YR"</definedName>
    <definedName name="EV__MEMORYCVW__SES_PNLI_BSCURRENTLIA_V02.XLS" hidden="1">"PLANNING"</definedName>
    <definedName name="EV__MEMORYCVW__SES_PNLI_BSCURRENTLIA_V02.XLS_ACCDETAIL" hidden="1">"F_TOP"</definedName>
    <definedName name="EV__MEMORYCVW__SES_PNLI_BSCURRENTLIA_V02.XLS_ACCOUNT" hidden="1">"L32"</definedName>
    <definedName name="EV__MEMORYCVW__SES_PNLI_BSCURRENTLIA_V02.XLS_ACTIVEAPPLICATION" hidden="1">"PLANNING"</definedName>
    <definedName name="EV__MEMORYCVW__SES_PNLI_BSCURRENTLIA_V02.XLS_CATEGORY" hidden="1">"BPW"</definedName>
    <definedName name="EV__MEMORYCVW__SES_PNLI_BSCURRENTLIA_V02.XLS_DATASRC" hidden="1">"INPUT"</definedName>
    <definedName name="EV__MEMORYCVW__SES_PNLI_BSCURRENTLIA_V02.XLS_GROUPS" hidden="1">"C_100000"</definedName>
    <definedName name="EV__MEMORYCVW__SES_PNLI_BSCURRENTLIA_V02.XLS_INTCO" hidden="1">"IC_000002"</definedName>
    <definedName name="EV__MEMORYCVW__SES_PNLI_BSCURRENTLIA_V02.XLS_LEGALENTITY" hidden="1">"E_000002"</definedName>
    <definedName name="EV__MEMORYCVW__SES_PNLI_BSCURRENTLIA_V02.XLS_MEASURES" hidden="1">"PERIODIC"</definedName>
    <definedName name="EV__MEMORYCVW__SES_PNLI_BSCURRENTLIA_V02.XLS_SEGMENTS" hidden="1">"SEG_015"</definedName>
    <definedName name="EV__MEMORYCVW__SES_PNLI_BSCURRENTLIA_V02.XLS_TIME" hidden="1">"2002.YR"</definedName>
    <definedName name="EV__MEMORYCVW__SES_PNLI_ICDECLARATION_V01.XLT" hidden="1">"PLANNING"</definedName>
    <definedName name="EV__MEMORYCVW__SES_PNLI_ICDECLARATION_V011" hidden="1">"PLANNING"</definedName>
    <definedName name="EV__MEMORYCVW__SES_PNLI_ICDECLARATION_V02.XLS" hidden="1">"PLANNING"</definedName>
    <definedName name="EV__MEMORYCVW__SES_PNLI_ICDECLARATION_V021" hidden="1">"PLANNING"</definedName>
    <definedName name="EV__MEMORYCVW__SES_PNLI_ICDECLARATION_V03.XLT" hidden="1">"PLANNING"</definedName>
    <definedName name="EV__MEMORYCVW__SES_PNLI_ICDECLARATION_V031" hidden="1">"PLANNING"</definedName>
    <definedName name="EV__MEMORYCVW__SES_PNLI_INTCOMANAGER_V01.XLT" hidden="1">"PLANNING"</definedName>
    <definedName name="EV__MEMORYCVW__SES_PNLI_INTCOMANAGER_V01.XLT_ACCDETAIL" hidden="1">"F_TOP"</definedName>
    <definedName name="EV__MEMORYCVW__SES_PNLI_INTCOMANAGER_V01.XLT_ACCOUNT" hidden="1">"P67050"</definedName>
    <definedName name="EV__MEMORYCVW__SES_PNLI_INTCOMANAGER_V01.XLT_ACTIVEAPPLICATION" hidden="1">"PLANNING"</definedName>
    <definedName name="EV__MEMORYCVW__SES_PNLI_INTCOMANAGER_V01.XLT_CATEGORY" hidden="1">"BPW"</definedName>
    <definedName name="EV__MEMORYCVW__SES_PNLI_INTCOMANAGER_V01.XLT_DATASRC" hidden="1">"DATATYPE"</definedName>
    <definedName name="EV__MEMORYCVW__SES_PNLI_INTCOMANAGER_V01.XLT_GROUPS" hidden="1">"C_100000"</definedName>
    <definedName name="EV__MEMORYCVW__SES_PNLI_INTCOMANAGER_V01.XLT_INTCO" hidden="1">"IC_000002"</definedName>
    <definedName name="EV__MEMORYCVW__SES_PNLI_INTCOMANAGER_V01.XLT_LEGALENTITY" hidden="1">"E_101100"</definedName>
    <definedName name="EV__MEMORYCVW__SES_PNLI_INTCOMANAGER_V01.XLT_MEASURES" hidden="1">"PERIODIC"</definedName>
    <definedName name="EV__MEMORYCVW__SES_PNLI_INTCOMANAGER_V01.XLT_SEGMENTS" hidden="1">"SEG_015"</definedName>
    <definedName name="EV__MEMORYCVW__SES_PNLI_INTCOMANAGER_V01.XLT_TIME" hidden="1">"2002.YR"</definedName>
    <definedName name="EV__MEMORYCVW__SES_PNLI_INTEREST_V02.XLS" hidden="1">"PLANNING"</definedName>
    <definedName name="EV__MEMORYCVW__SES_PNLI_INTEREST_V02.XLS_ACCDETAIL" hidden="1">"F_TOP"</definedName>
    <definedName name="EV__MEMORYCVW__SES_PNLI_INTEREST_V02.XLS_ACCOUNT" hidden="1">"L32"</definedName>
    <definedName name="EV__MEMORYCVW__SES_PNLI_INTEREST_V02.XLS_ACTIVEAPPLICATION" hidden="1">"PLANNING"</definedName>
    <definedName name="EV__MEMORYCVW__SES_PNLI_INTEREST_V02.XLS_CATEGORY" hidden="1">"BUDW"</definedName>
    <definedName name="EV__MEMORYCVW__SES_PNLI_INTEREST_V02.XLS_DATASRC" hidden="1">"INPUT"</definedName>
    <definedName name="EV__MEMORYCVW__SES_PNLI_INTEREST_V02.XLS_GROUPS" hidden="1">"C_100000"</definedName>
    <definedName name="EV__MEMORYCVW__SES_PNLI_INTEREST_V02.XLS_INTCO" hidden="1">"IC_000002"</definedName>
    <definedName name="EV__MEMORYCVW__SES_PNLI_INTEREST_V02.XLS_LEGALENTITY" hidden="1">"E_000002"</definedName>
    <definedName name="EV__MEMORYCVW__SES_PNLI_INTEREST_V02.XLS_MEASURES" hidden="1">"PERIODIC"</definedName>
    <definedName name="EV__MEMORYCVW__SES_PNLI_INTEREST_V02.XLS_SEGMENTS" hidden="1">"SEG_015"</definedName>
    <definedName name="EV__MEMORYCVW__SES_PNLI_INTEREST_V02.XLS_TIME" hidden="1">"2002.YR"</definedName>
    <definedName name="EV__MEMORYCVW__SES_PNLI_OPEX_V01.XLT" hidden="1">"PLANNING"</definedName>
    <definedName name="EV__MEMORYCVW__SES_PNLI_OPEX_V01.XLT_ACCDETAIL" hidden="1">"F_TOP"</definedName>
    <definedName name="EV__MEMORYCVW__SES_PNLI_OPEX_V01.XLT_ACCOUNT" hidden="1">"P61000"</definedName>
    <definedName name="EV__MEMORYCVW__SES_PNLI_OPEX_V01.XLT_ACTIVEAPPLICATION" hidden="1">"PLANNING"</definedName>
    <definedName name="EV__MEMORYCVW__SES_PNLI_OPEX_V01.XLT_CATEGORY" hidden="1">"BUDW"</definedName>
    <definedName name="EV__MEMORYCVW__SES_PNLI_OPEX_V01.XLT_DATASRC" hidden="1">"INPUT"</definedName>
    <definedName name="EV__MEMORYCVW__SES_PNLI_OPEX_V01.XLT_GROUPS" hidden="1">"C_100000"</definedName>
    <definedName name="EV__MEMORYCVW__SES_PNLI_OPEX_V01.XLT_INTCO" hidden="1">"IC_000003"</definedName>
    <definedName name="EV__MEMORYCVW__SES_PNLI_OPEX_V01.XLT_LEGALENTITY" hidden="1">"P_000006"</definedName>
    <definedName name="EV__MEMORYCVW__SES_PNLI_OPEX_V01.XLT_MEASURES" hidden="1">"PERIODIC"</definedName>
    <definedName name="EV__MEMORYCVW__SES_PNLI_OPEX_V01.XLT_SEGMENTS" hidden="1">"SEG_015"</definedName>
    <definedName name="EV__MEMORYCVW__SES_PNLI_OPEX_V01.XLT_TIME" hidden="1">"2002.YR"</definedName>
    <definedName name="EV__MEMORYCVW__SES_PNLI_PNLOP_V02.XLS" hidden="1">"PLANNING"</definedName>
    <definedName name="EV__MEMORYCVW__SES_PNLI_PNLOP_V02.XLS_ACCDETAIL" hidden="1">"F_TOP"</definedName>
    <definedName name="EV__MEMORYCVW__SES_PNLI_PNLOP_V02.XLS_ACCOUNT" hidden="1">"L32"</definedName>
    <definedName name="EV__MEMORYCVW__SES_PNLI_PNLOP_V02.XLS_ACTIVEAPPLICATION" hidden="1">"PLANNING"</definedName>
    <definedName name="EV__MEMORYCVW__SES_PNLI_PNLOP_V02.XLS_CATEGORY" hidden="1">"BPW"</definedName>
    <definedName name="EV__MEMORYCVW__SES_PNLI_PNLOP_V02.XLS_DATASRC" hidden="1">"INPUT"</definedName>
    <definedName name="EV__MEMORYCVW__SES_PNLI_PNLOP_V02.XLS_GROUPS" hidden="1">"C_100000"</definedName>
    <definedName name="EV__MEMORYCVW__SES_PNLI_PNLOP_V02.XLS_INTCO" hidden="1">"IC_000002"</definedName>
    <definedName name="EV__MEMORYCVW__SES_PNLI_PNLOP_V02.XLS_LEGALENTITY" hidden="1">"E_000002"</definedName>
    <definedName name="EV__MEMORYCVW__SES_PNLI_PNLOP_V02.XLS_MEASURES" hidden="1">"PERIODIC"</definedName>
    <definedName name="EV__MEMORYCVW__SES_PNLI_PNLOP_V02.XLS_SEGMENTS" hidden="1">"SEG_015"</definedName>
    <definedName name="EV__MEMORYCVW__SES_PNLI_PNLOP_V02.XLS_TIME" hidden="1">"2002.YR"</definedName>
    <definedName name="EV__MEMORYCVW__SES_PNLI_REVENUE_V02.XLS" hidden="1">"PLANNING"</definedName>
    <definedName name="EV__MEMORYCVW__SES_PNLI_REVENUE_V02.XLS_ACCDETAIL" hidden="1">"IC_L43900"</definedName>
    <definedName name="EV__MEMORYCVW__SES_PNLI_REVENUE_V02.XLS_ACCOUNT" hidden="1">"L32"</definedName>
    <definedName name="EV__MEMORYCVW__SES_PNLI_REVENUE_V02.XLS_ACTIVEAPPLICATION" hidden="1">"PLANNING"</definedName>
    <definedName name="EV__MEMORYCVW__SES_PNLI_REVENUE_V02.XLS_CATEGORY" hidden="1">"BPW"</definedName>
    <definedName name="EV__MEMORYCVW__SES_PNLI_REVENUE_V02.XLS_DATASRC" hidden="1">"INPUT"</definedName>
    <definedName name="EV__MEMORYCVW__SES_PNLI_REVENUE_V02.XLS_GROUPS" hidden="1">"C_100000"</definedName>
    <definedName name="EV__MEMORYCVW__SES_PNLI_REVENUE_V02.XLS_INTCO" hidden="1">"TPTOP"</definedName>
    <definedName name="EV__MEMORYCVW__SES_PNLI_REVENUE_V02.XLS_LEGALENTITY" hidden="1">"E_000030"</definedName>
    <definedName name="EV__MEMORYCVW__SES_PNLI_REVENUE_V02.XLS_MEASURES" hidden="1">"PERIODIC"</definedName>
    <definedName name="EV__MEMORYCVW__SES_PNLI_REVENUE_V02.XLS_SEGMENTS" hidden="1">"SEG_015"</definedName>
    <definedName name="EV__MEMORYCVW__SES_PNLI_REVENUE_V02.XLS_TIME" hidden="1">"2002.YR"</definedName>
    <definedName name="EV__MEMORYCVW__SES_PNLI_TAX_V04.XLT" hidden="1">"PLANNING"</definedName>
    <definedName name="EV__MEMORYCVW__SES_PNLI_TAX_V04.XLT_ACCDETAIL" hidden="1">"F_TOP"</definedName>
    <definedName name="EV__MEMORYCVW__SES_PNLI_TAX_V04.XLT_ACCOUNT" hidden="1">"L32"</definedName>
    <definedName name="EV__MEMORYCVW__SES_PNLI_TAX_V04.XLT_ACTIVEAPPLICATION" hidden="1">"PLANNING"</definedName>
    <definedName name="EV__MEMORYCVW__SES_PNLI_TAX_V04.XLT_CATEGORY" hidden="1">"BUDW"</definedName>
    <definedName name="EV__MEMORYCVW__SES_PNLI_TAX_V04.XLT_DATASRC" hidden="1">"INPUT"</definedName>
    <definedName name="EV__MEMORYCVW__SES_PNLI_TAX_V04.XLT_GROUPS" hidden="1">"C_100000"</definedName>
    <definedName name="EV__MEMORYCVW__SES_PNLI_TAX_V04.XLT_INTCO" hidden="1">"IC_000002"</definedName>
    <definedName name="EV__MEMORYCVW__SES_PNLI_TAX_V04.XLT_LEGALENTITY" hidden="1">"E_000002"</definedName>
    <definedName name="EV__MEMORYCVW__SES_PNLI_TAX_V04.XLT_MEASURES" hidden="1">"PERIODIC"</definedName>
    <definedName name="EV__MEMORYCVW__SES_PNLI_TAX_V04.XLT_SEGMENTS" hidden="1">"SEG_015"</definedName>
    <definedName name="EV__MEMORYCVW__SES_PNLI_TAX_V04.XLT_TIME" hidden="1">"2002.YR"</definedName>
    <definedName name="EV__MEMORYCVW__SES_PNLR_INTCOMANAGER_V011" hidden="1">"PLANNING"</definedName>
    <definedName name="EV__MEMORYCVW__SES_PNLR_INTCOMANAGER_V011_ACCDETAIL" hidden="1">"F_TOP"</definedName>
    <definedName name="EV__MEMORYCVW__SES_PNLR_INTCOMANAGER_V011_ACCOUNT" hidden="1">"L32"</definedName>
    <definedName name="EV__MEMORYCVW__SES_PNLR_INTCOMANAGER_V011_ACTIVEAPPLICATION" hidden="1">"PLANNING"</definedName>
    <definedName name="EV__MEMORYCVW__SES_PNLR_INTCOMANAGER_V011_CATEGORY" hidden="1">"BPW"</definedName>
    <definedName name="EV__MEMORYCVW__SES_PNLR_INTCOMANAGER_V011_DATASRC" hidden="1">"INPUT"</definedName>
    <definedName name="EV__MEMORYCVW__SES_PNLR_INTCOMANAGER_V011_GROUPS" hidden="1">"C_100000"</definedName>
    <definedName name="EV__MEMORYCVW__SES_PNLR_INTCOMANAGER_V011_INTCO" hidden="1">"IC_000002"</definedName>
    <definedName name="EV__MEMORYCVW__SES_PNLR_INTCOMANAGER_V011_LEGALENTITY" hidden="1">"E_000030"</definedName>
    <definedName name="EV__MEMORYCVW__SES_PNLR_INTCOMANAGER_V011_MEASURES" hidden="1">"PERIODIC"</definedName>
    <definedName name="EV__MEMORYCVW__SES_PNLR_INTCOMANAGER_V011_SEGMENTS" hidden="1">"SEG_015"</definedName>
    <definedName name="EV__MEMORYCVW__SES_PNLR_INTCOMANAGER_V011_TIME" hidden="1">"2002.YR"</definedName>
    <definedName name="EV__MEMORYCVW__SES_REPORTPNLMONTHLY_V011" hidden="1">"PLANNING"</definedName>
    <definedName name="EV__MEMORYCVW__SES_REPORTPNLMONTHLY_V011_ACCDETAIL" hidden="1">"F_TOP"</definedName>
    <definedName name="EV__MEMORYCVW__SES_REPORTPNLMONTHLY_V011_ACCOUNT" hidden="1">"A28900"</definedName>
    <definedName name="EV__MEMORYCVW__SES_REPORTPNLMONTHLY_V011_ACTIVEAPPLICATION" hidden="1">"PLANNING"</definedName>
    <definedName name="EV__MEMORYCVW__SES_REPORTPNLMONTHLY_V011_CATEGORY" hidden="1">"BPW"</definedName>
    <definedName name="EV__MEMORYCVW__SES_REPORTPNLMONTHLY_V011_DATASRC" hidden="1">"INPUT"</definedName>
    <definedName name="EV__MEMORYCVW__SES_REPORTPNLMONTHLY_V011_GROUPS" hidden="1">"C_100000"</definedName>
    <definedName name="EV__MEMORYCVW__SES_REPORTPNLMONTHLY_V011_INTCO" hidden="1">"IC_000060"</definedName>
    <definedName name="EV__MEMORYCVW__SES_REPORTPNLMONTHLY_V011_LEGALENTITY" hidden="1">"E_101100"</definedName>
    <definedName name="EV__MEMORYCVW__SES_REPORTPNLMONTHLY_V011_MEASURES" hidden="1">"PERIODIC"</definedName>
    <definedName name="EV__MEMORYCVW__SES_REPORTPNLMONTHLY_V011_SEGMENTS" hidden="1">"SEG_015"</definedName>
    <definedName name="EV__MEMORYCVW__SES_REPORTPNLMONTHLY_V011_TIME" hidden="1">"2002.YR"</definedName>
    <definedName name="EV__MEMORYCVW__WEM_SES_PLANNINGMANAGERV01.XLT" hidden="1">"PLANNING"</definedName>
    <definedName name="EV__MEMORYCVW__WEM_SES_PLANNINGMANAGERV01.XLT_ACCDETAIL" hidden="1">"F_TOP"</definedName>
    <definedName name="EV__MEMORYCVW__WEM_SES_PLANNINGMANAGERV01.XLT_ACCOUNT" hidden="1">"L32"</definedName>
    <definedName name="EV__MEMORYCVW__WEM_SES_PLANNINGMANAGERV01.XLT_ACTIVEAPPLICATION" hidden="1">"PLANNING"</definedName>
    <definedName name="EV__MEMORYCVW__WEM_SES_PLANNINGMANAGERV01.XLT_CATEGORY" hidden="1">"BPW"</definedName>
    <definedName name="EV__MEMORYCVW__WEM_SES_PLANNINGMANAGERV01.XLT_DATASRC" hidden="1">"INPUT"</definedName>
    <definedName name="EV__MEMORYCVW__WEM_SES_PLANNINGMANAGERV01.XLT_GROUPS" hidden="1">"C_100000"</definedName>
    <definedName name="EV__MEMORYCVW__WEM_SES_PLANNINGMANAGERV01.XLT_INTCO" hidden="1">"IC_000002"</definedName>
    <definedName name="EV__MEMORYCVW__WEM_SES_PLANNINGMANAGERV01.XLT_LEGALENTITY" hidden="1">"E_101000"</definedName>
    <definedName name="EV__MEMORYCVW__WEM_SES_PLANNINGMANAGERV01.XLT_MEASURES" hidden="1">"PERIODIC"</definedName>
    <definedName name="EV__MEMORYCVW__WEM_SES_PLANNINGMANAGERV01.XLT_SEGMENTS" hidden="1">"SEG_015"</definedName>
    <definedName name="EV__MEMORYCVW__WEM_SES_PLANNINGMANAGERV01.XLT_TIME" hidden="1">"2002.YR"</definedName>
    <definedName name="EV__MEMORYCVW__WEM_SES_PLANNINGMANAGERV011" hidden="1">"PLANNING"</definedName>
    <definedName name="EV__MEMORYCVW__WEM_SES_PLANNINGMANAGERV011_ACCDETAIL" hidden="1">"F_NONE"</definedName>
    <definedName name="EV__MEMORYCVW__WEM_SES_PLANNINGMANAGERV011_ACCOUNT" hidden="1">"P7"</definedName>
    <definedName name="EV__MEMORYCVW__WEM_SES_PLANNINGMANAGERV011_ACTIVEAPPLICATION" hidden="1">"PLANNING"</definedName>
    <definedName name="EV__MEMORYCVW__WEM_SES_PLANNINGMANAGERV011_CATEGORY" hidden="1">"BUDW"</definedName>
    <definedName name="EV__MEMORYCVW__WEM_SES_PLANNINGMANAGERV011_DATASRC" hidden="1">"DATATYPE"</definedName>
    <definedName name="EV__MEMORYCVW__WEM_SES_PLANNINGMANAGERV011_GROUPS" hidden="1">"LC"</definedName>
    <definedName name="EV__MEMORYCVW__WEM_SES_PLANNINGMANAGERV011_INTCO" hidden="1">"TPTOP"</definedName>
    <definedName name="EV__MEMORYCVW__WEM_SES_PLANNINGMANAGERV011_LEGALENTITY" hidden="1">"E_000003"</definedName>
    <definedName name="EV__MEMORYCVW__WEM_SES_PLANNINGMANAGERV011_MEASURES" hidden="1">"PERIODIC"</definedName>
    <definedName name="EV__MEMORYCVW__WEM_SES_PLANNINGMANAGERV011_SEGMENTS" hidden="1">"TOT_SEG"</definedName>
    <definedName name="EV__MEMORYCVW__WEM_SES_PLANNINGMANAGERV011_TIME" hidden="1">"2006.YR"</definedName>
    <definedName name="EV__MEMORYCVW__WEM_SES_PLANNINGMGRV011" hidden="1">"PLANNING"</definedName>
    <definedName name="EV__MEMORYCVW__WEM_SES_PLANNINGMGRV011_ACCDETAIL" hidden="1">"F_NONE"</definedName>
    <definedName name="EV__MEMORYCVW__WEM_SES_PLANNINGMGRV011_ACCOUNT" hidden="1">"P63100"</definedName>
    <definedName name="EV__MEMORYCVW__WEM_SES_PLANNINGMGRV011_ACTIVEAPPLICATION" hidden="1">"PLANNING"</definedName>
    <definedName name="EV__MEMORYCVW__WEM_SES_PLANNINGMGRV011_CATEGORY" hidden="1">"BPW"</definedName>
    <definedName name="EV__MEMORYCVW__WEM_SES_PLANNINGMGRV011_DATASRC" hidden="1">"DATATYPE"</definedName>
    <definedName name="EV__MEMORYCVW__WEM_SES_PLANNINGMGRV011_GROUPS" hidden="1">"C_100000"</definedName>
    <definedName name="EV__MEMORYCVW__WEM_SES_PLANNINGMGRV011_INTCO" hidden="1">"IC_000002"</definedName>
    <definedName name="EV__MEMORYCVW__WEM_SES_PLANNINGMGRV011_LEGALENTITY" hidden="1">"E_000030"</definedName>
    <definedName name="EV__MEMORYCVW__WEM_SES_PLANNINGMGRV011_MEASURES" hidden="1">"PERIODIC"</definedName>
    <definedName name="EV__MEMORYCVW__WEM_SES_PLANNINGMGRV011_SEGMENTS" hidden="1">"SEG_015"</definedName>
    <definedName name="EV__MEMORYCVW__WEM_SES_PLANNINGMGRV011_TIME" hidden="1">"2002.YR"</definedName>
    <definedName name="EV__MEMORYCVW__WEM_SES_PLANNINGUSERV01.XLS" hidden="1">"PLANNING"</definedName>
    <definedName name="EV__MEMORYCVW__WEM_SES_PLANNINGUSERV01.XLS_ACCDETAIL" hidden="1">"F_TOP"</definedName>
    <definedName name="EV__MEMORYCVW__WEM_SES_PLANNINGUSERV01.XLS_ACCOUNT" hidden="1">"A32000"</definedName>
    <definedName name="EV__MEMORYCVW__WEM_SES_PLANNINGUSERV01.XLS_ACTIVEAPPLICATION" hidden="1">"PLANNING"</definedName>
    <definedName name="EV__MEMORYCVW__WEM_SES_PLANNINGUSERV01.XLS_CATEGORY" hidden="1">"BUDW"</definedName>
    <definedName name="EV__MEMORYCVW__WEM_SES_PLANNINGUSERV01.XLS_DATASRC" hidden="1">"INPUT"</definedName>
    <definedName name="EV__MEMORYCVW__WEM_SES_PLANNINGUSERV01.XLS_GROUPS" hidden="1">"C_100000"</definedName>
    <definedName name="EV__MEMORYCVW__WEM_SES_PLANNINGUSERV01.XLS_INTCO" hidden="1">"IC_000002"</definedName>
    <definedName name="EV__MEMORYCVW__WEM_SES_PLANNINGUSERV01.XLS_LEGALENTITY" hidden="1">"E_000028"</definedName>
    <definedName name="EV__MEMORYCVW__WEM_SES_PLANNINGUSERV01.XLS_MEASURES" hidden="1">"PERIODIC"</definedName>
    <definedName name="EV__MEMORYCVW__WEM_SES_PLANNINGUSERV01.XLS_SEGMENTS" hidden="1">"SEG_015"</definedName>
    <definedName name="EV__MEMORYCVW__WEM_SES_PLANNINGUSERV01.XLS_TIME" hidden="1">"2002.YR"</definedName>
    <definedName name="EV__MEMORYCVW__WEM_SES_PLANNINGUSERV011" hidden="1">"PLANNING"</definedName>
    <definedName name="EV__MEMORYCVW__WEM_SES_PLANNINGUSERV011_ACCDETAIL" hidden="1">"F_TOP"</definedName>
    <definedName name="EV__MEMORYCVW__WEM_SES_PLANNINGUSERV011_ACCOUNT" hidden="1">"TotalAcc"</definedName>
    <definedName name="EV__MEMORYCVW__WEM_SES_PLANNINGUSERV011_ACTIVEAPPLICATION" hidden="1">"PLANNING"</definedName>
    <definedName name="EV__MEMORYCVW__WEM_SES_PLANNINGUSERV011_CATEGORY" hidden="1">"BPW"</definedName>
    <definedName name="EV__MEMORYCVW__WEM_SES_PLANNINGUSERV011_DATASRC" hidden="1">"DATATYPE"</definedName>
    <definedName name="EV__MEMORYCVW__WEM_SES_PLANNINGUSERV011_GROUPS" hidden="1">"C_100000"</definedName>
    <definedName name="EV__MEMORYCVW__WEM_SES_PLANNINGUSERV011_INTCO" hidden="1">"TPTOP"</definedName>
    <definedName name="EV__MEMORYCVW__WEM_SES_PLANNINGUSERV011_LEGALENTITY" hidden="1">"E_000007"</definedName>
    <definedName name="EV__MEMORYCVW__WEM_SES_PLANNINGUSERV011_MEASURES" hidden="1">"PERIODIC"</definedName>
    <definedName name="EV__MEMORYCVW__WEM_SES_PLANNINGUSERV011_SEGMENTS" hidden="1">"TOT_SEG"</definedName>
    <definedName name="EV__MEMORYCVW__WEM_SES_PLANNINGUSERV011_TIME" hidden="1">"2002.YR"</definedName>
    <definedName name="EV__WBEVMODE__" hidden="1">1</definedName>
    <definedName name="EV__WBREFOPTIONS__" hidden="1">134217791</definedName>
    <definedName name="EV__WBVERSION__" hidden="1">0</definedName>
    <definedName name="EV__WSINFO__" hidden="1">"emily"</definedName>
    <definedName name="fd" hidden="1">'[6]Chart Data'!#REF!</definedName>
    <definedName name="Graph1" hidden="1">'[8]Key Financial Highlights'!$AR$224:$AT$224</definedName>
    <definedName name="Graph2" hidden="1">'[8]Key Financial Highlights'!$AR$225:$AT$225</definedName>
    <definedName name="Graph3" hidden="1">'[8]Key Financial Highlights'!$AR$226:$AT$226</definedName>
    <definedName name="Graph4" hidden="1">'[8]Key Financial Highlights'!$AR$223:$AT$223</definedName>
    <definedName name="K2__EVCOMOPTS__" hidden="1">10</definedName>
    <definedName name="K2_WBEVMODE" hidden="1">0</definedName>
    <definedName name="MEWarning" hidden="1">0</definedName>
    <definedName name="newtabe" localSheetId="3" hidden="1">[1]Sheet1!#REF!</definedName>
    <definedName name="newtabe" hidden="1">[1]Sheet1!#REF!</definedName>
    <definedName name="RiskAfterRecalcMacro" hidden="1">"Refresh_Iteration"</definedName>
    <definedName name="RiskAfterSimMacro" hidden="1">"Complete_Simulation"</definedName>
    <definedName name="RiskBeforeRecalcMacro" hidden="1">""</definedName>
    <definedName name="RiskBeforeSimMacro" hidden="1">"Before_Simulation"</definedName>
    <definedName name="RiskCollectDistributionSamples" hidden="1">0</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30000</definedName>
    <definedName name="RiskNumSimulations" hidden="1">1</definedName>
    <definedName name="RiskPauseOnError" hidden="1">FALSE</definedName>
    <definedName name="RiskRunAfterRecalcMacro" hidden="1">TRUE</definedName>
    <definedName name="RiskRunAfterSimMacro" hidden="1">TRUE</definedName>
    <definedName name="RiskRunBeforeRecalcMacro" hidden="1">FALSE</definedName>
    <definedName name="RiskRunBeforeSimMacro" hidden="1">TRUE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WACC" localSheetId="3" hidden="1">{"Pulp Production",#N/A,FALSE,"Pulp";"Pulp Earnings",#N/A,FALSE,"Pulp"}</definedName>
    <definedName name="WACC" hidden="1">{"Pulp Production",#N/A,FALSE,"Pulp";"Pulp Earnings",#N/A,FALSE,"Pulp"}</definedName>
    <definedName name="wrn.1." localSheetId="3" hidden="1">{"cover",#N/A,TRUE,"Cover";"toc1",#N/A,TRUE,"TOC";"ts1",#N/A,TRUE,"Transaction Summary";"ei",#N/A,TRUE,"Earnings Impact";"ad",#N/A,TRUE,"accretion dilution"}</definedName>
    <definedName name="wrn.1." hidden="1">{"cover",#N/A,TRUE,"Cover";"toc1",#N/A,TRUE,"TOC";"ts1",#N/A,TRUE,"Transaction Summary";"ei",#N/A,TRUE,"Earnings Impact";"ad",#N/A,TRUE,"accretion dilution"}</definedName>
    <definedName name="wrn.10." localSheetId="3" hidden="1">{"cover",#N/A,TRUE,"Cover";"toc3",#N/A,TRUE,"TOC";"over",#N/A,TRUE,"Overview";"ts2",#N/A,TRUE,"Det_Trans_Sum";"ei1c",#N/A,TRUE,"Earnings Impact";"ad1",#N/A,TRUE,"accretion dilution";"pfis1",#N/A,TRUE,"Pro Forma Income Statement";"acq1c",#N/A,TRUE,"Acquirer";"tar1c",#N/A,TRUE,"Target"}</definedName>
    <definedName name="wrn.10." hidden="1">{"cover",#N/A,TRUE,"Cover";"toc3",#N/A,TRUE,"TOC";"over",#N/A,TRUE,"Overview";"ts2",#N/A,TRUE,"Det_Trans_Sum";"ei1c",#N/A,TRUE,"Earnings Impact";"ad1",#N/A,TRUE,"accretion dilution";"pfis1",#N/A,TRUE,"Pro Forma Income Statement";"acq1c",#N/A,TRUE,"Acquirer";"tar1c",#N/A,TRUE,"Target"}</definedName>
    <definedName name="wrn.11." localSheetId="3" hidden="1">{"cover",#N/A,TRUE,"Cover";"toc3",#N/A,TRUE,"TOC";"over",#N/A,TRUE,"Overview";"ts2",#N/A,TRUE,"Det_Trans_Sum";"ei2c",#N/A,TRUE,"Earnings Impact";"ad2",#N/A,TRUE,"accretion dilution";"pfis2",#N/A,TRUE,"Pro Forma Income Statement";"acq2c",#N/A,TRUE,"Acquirer";"tar2c",#N/A,TRUE,"Target"}</definedName>
    <definedName name="wrn.11." hidden="1">{"cover",#N/A,TRUE,"Cover";"toc3",#N/A,TRUE,"TOC";"over",#N/A,TRUE,"Overview";"ts2",#N/A,TRUE,"Det_Trans_Sum";"ei2c",#N/A,TRUE,"Earnings Impact";"ad2",#N/A,TRUE,"accretion dilution";"pfis2",#N/A,TRUE,"Pro Forma Income Statement";"acq2c",#N/A,TRUE,"Acquirer";"tar2c",#N/A,TRUE,"Target"}</definedName>
    <definedName name="wrn.12." localSheetId="3" hidden="1">{"cover",#N/A,TRUE,"Cover";"toc3",#N/A,TRUE,"TOC";"over",#N/A,TRUE,"Overview";"ts2",#N/A,TRUE,"Det_Trans_Sum";"ei3c",#N/A,TRUE,"Earnings Impact";"ad3",#N/A,TRUE,"accretion dilution";"pfis3",#N/A,TRUE,"Pro Forma Income Statement";"acq3c",#N/A,TRUE,"Acquirer";"tar3c",#N/A,TRUE,"Target"}</definedName>
    <definedName name="wrn.12." hidden="1">{"cover",#N/A,TRUE,"Cover";"toc3",#N/A,TRUE,"TOC";"over",#N/A,TRUE,"Overview";"ts2",#N/A,TRUE,"Det_Trans_Sum";"ei3c",#N/A,TRUE,"Earnings Impact";"ad3",#N/A,TRUE,"accretion dilution";"pfis3",#N/A,TRUE,"Pro Forma Income Statement";"acq3c",#N/A,TRUE,"Acquirer";"tar3c",#N/A,TRUE,"Target"}</definedName>
    <definedName name="wrn.13." localSheetId="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localSheetId="3"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localSheetId="3"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localSheetId="3"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localSheetId="3" hidden="1">{"cover",#N/A,TRUE,"Cover";"toc5",#N/A,TRUE,"TOC";"over",#N/A,TRUE,"Overview";"ts2",#N/A,TRUE,"Det_Trans_Sum";"eic",#N/A,TRUE,"Earnings Impact";"ad",#N/A,TRUE,"accretion dilution";"pfis",#N/A,TRUE,"Pro Forma Income Statement";"ca",#N/A,TRUE,"Contribution_Analysis";"acqc",#N/A,TRUE,"Acquirer";"tarc",#N/A,TRUE,"Target"}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localSheetId="3" hidden="1">{"cover",#N/A,TRUE,"Cover";"toc5",#N/A,TRUE,"TOC";"over",#N/A,TRUE,"Overview";"ts2",#N/A,TRUE,"Det_Trans_Sum";"ei1c",#N/A,TRUE,"Earnings Impact";"ad1",#N/A,TRUE,"accretion dilution";"pfis1",#N/A,TRUE,"Pro Forma Income Statement";"ca1",#N/A,TRUE,"Contribution_Analysis";"acq1c",#N/A,TRUE,"Acquirer";"tar1c",#N/A,TRUE,"Target"}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localSheetId="3" hidden="1">{"cover",#N/A,TRUE,"Cover";"toc5",#N/A,TRUE,"TOC";"ts2",#N/A,TRUE,"Det_Trans_Sum";"over",#N/A,TRUE,"Overview";"ei2c",#N/A,TRUE,"Earnings Impact";"ad2",#N/A,TRUE,"accretion dilution";"pfis2",#N/A,TRUE,"Pro Forma Income Statement";"ca2",#N/A,TRUE,"Contribution_Analysis";"acq2c",#N/A,TRUE,"Acquirer";"tar2c",#N/A,TRUE,"Target"}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2." localSheetId="3" hidden="1">{"cover",#N/A,TRUE,"Cover";"toc1",#N/A,TRUE,"TOC";"ts1",#N/A,TRUE,"Transaction Summary";"ei1",#N/A,TRUE,"Earnings Impact";"ad1",#N/A,TRUE,"accretion dilution"}</definedName>
    <definedName name="wrn.2." hidden="1">{"cover",#N/A,TRUE,"Cover";"toc1",#N/A,TRUE,"TOC";"ts1",#N/A,TRUE,"Transaction Summary";"ei1",#N/A,TRUE,"Earnings Impact";"ad1",#N/A,TRUE,"accretion dilution"}</definedName>
    <definedName name="wrn.2._.pagers." localSheetId="3" hidden="1">{"Cover",#N/A,FALSE,"Cover";"Summary",#N/A,FALSE,"Summarpage"}</definedName>
    <definedName name="wrn.2._.pagers." hidden="1">{"Cover",#N/A,FALSE,"Cover";"Summary",#N/A,FALSE,"Summarpage"}</definedName>
    <definedName name="wrn.20." localSheetId="3" hidden="1">{"cover",#N/A,TRUE,"Cover";"toc5",#N/A,TRUE,"TOC";"over",#N/A,TRUE,"Overview";"ts2",#N/A,TRUE,"Det_Trans_Sum";"ei3c",#N/A,TRUE,"Earnings Impact";"ad3",#N/A,TRUE,"accretion dilution";"pfis3",#N/A,TRUE,"Pro Forma Income Statement";"ca3",#N/A,TRUE,"Contribution_Analysis";"acq3c",#N/A,TRUE,"Acquirer";"tar3c",#N/A,TRUE,"Target"}</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1." localSheetId="3" hidden="1">{"cover",#N/A,TRUE,"Cover";"toc6",#N/A,TRUE,"TOC";"over",#N/A,TRUE,"Overview";"ts2",#N/A,TRUE,"Det_Trans_Sum";"eic",#N/A,TRUE,"Earnings Impact";"ad",#N/A,TRUE,"accretion dilution";"hg",#N/A,TRUE,"Has-Gets";"pfis",#N/A,TRUE,"Pro Forma Income Statement";"ca",#N/A,TRUE,"Contribution_Analysis";"acqc",#N/A,TRUE,"Acquirer";"tarc",#N/A,TRUE,"Target"}</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localSheetId="3"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localSheetId="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localSheetId="3" hidden="1">{"cover",#N/A,TRUE,"Cover";"toc6",#N/A,TRUE,"TOC";"over",#N/A,TRUE,"Overview";"ts2",#N/A,TRUE,"Det_Trans_Sum";"ei3c",#N/A,TRUE,"Earnings Impact";"ad3",#N/A,TRUE,"accretion dilution";"hg3",#N/A,TRUE,"Has-Gets";"pfis",#N/A,TRUE,"Pro Forma Income Statement";"ca3",#N/A,TRUE,"Contribution_Analysis";"acq3c",#N/A,TRUE,"Acquirer";"tar3c",#N/A,TRUE,"Target"}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localSheetId="3" hidden="1">{"cover",#N/A,TRUE,"Cover";"toc3",#N/A,TRUE,"TOC";"over",#N/A,TRUE,"Overview";"ts2",#N/A,TRUE,"Det_Trans_Sum";"ei",#N/A,TRUE,"Earnings Impact";"ad",#N/A,TRUE,"accretion dilution";"pfis",#N/A,TRUE,"Pro Forma Income Statement";"acq",#N/A,TRUE,"Acquirer";"tar",#N/A,TRUE,"Target"}</definedName>
    <definedName name="wrn.25." hidden="1">{"cover",#N/A,TRUE,"Cover";"toc3",#N/A,TRUE,"TOC";"over",#N/A,TRUE,"Overview";"ts2",#N/A,TRUE,"Det_Trans_Sum";"ei",#N/A,TRUE,"Earnings Impact";"ad",#N/A,TRUE,"accretion dilution";"pfis",#N/A,TRUE,"Pro Forma Income Statement";"acq",#N/A,TRUE,"Acquirer";"tar",#N/A,TRUE,"Target"}</definedName>
    <definedName name="wrn.26." localSheetId="3" hidden="1">{"cover",#N/A,TRUE,"Cover";"toc3",#N/A,TRUE,"TOC";"over",#N/A,TRUE,"Overview";"ts2",#N/A,TRUE,"Det_Trans_Sum";"ei1",#N/A,TRUE,"Earnings Impact";"ad1",#N/A,TRUE,"accretion dilution";"pfis1",#N/A,TRUE,"Pro Forma Income Statement";"acq1",#N/A,TRUE,"Acquirer";"tar1",#N/A,TRUE,"Target"}</definedName>
    <definedName name="wrn.26." hidden="1">{"cover",#N/A,TRUE,"Cover";"toc3",#N/A,TRUE,"TOC";"over",#N/A,TRUE,"Overview";"ts2",#N/A,TRUE,"Det_Trans_Sum";"ei1",#N/A,TRUE,"Earnings Impact";"ad1",#N/A,TRUE,"accretion dilution";"pfis1",#N/A,TRUE,"Pro Forma Income Statement";"acq1",#N/A,TRUE,"Acquirer";"tar1",#N/A,TRUE,"Target"}</definedName>
    <definedName name="wrn.27." localSheetId="3" hidden="1">{"cover",#N/A,TRUE,"Cover";"toc3",#N/A,TRUE,"TOC";"over",#N/A,TRUE,"Overview";"ts2",#N/A,TRUE,"Det_Trans_Sum";"ei2",#N/A,TRUE,"Earnings Impact";"ad2",#N/A,TRUE,"accretion dilution";"pfis2",#N/A,TRUE,"Pro Forma Income Statement";"acq2",#N/A,TRUE,"Acquirer";"tar2",#N/A,TRUE,"Target"}</definedName>
    <definedName name="wrn.27." hidden="1">{"cover",#N/A,TRUE,"Cover";"toc3",#N/A,TRUE,"TOC";"over",#N/A,TRUE,"Overview";"ts2",#N/A,TRUE,"Det_Trans_Sum";"ei2",#N/A,TRUE,"Earnings Impact";"ad2",#N/A,TRUE,"accretion dilution";"pfis2",#N/A,TRUE,"Pro Forma Income Statement";"acq2",#N/A,TRUE,"Acquirer";"tar2",#N/A,TRUE,"Target"}</definedName>
    <definedName name="wrn.28." localSheetId="3" hidden="1">{"cover",#N/A,TRUE,"Cover";"toc3",#N/A,TRUE,"TOC";"over",#N/A,TRUE,"Overview";"ts2",#N/A,TRUE,"Det_Trans_Sum";"ei3",#N/A,TRUE,"Earnings Impact";"ad3",#N/A,TRUE,"accretion dilution";"pfis3",#N/A,TRUE,"Pro Forma Income Statement";"acq3",#N/A,TRUE,"Acquirer";"tar3",#N/A,TRUE,"Target"}</definedName>
    <definedName name="wrn.28." hidden="1">{"cover",#N/A,TRUE,"Cover";"toc3",#N/A,TRUE,"TOC";"over",#N/A,TRUE,"Overview";"ts2",#N/A,TRUE,"Det_Trans_Sum";"ei3",#N/A,TRUE,"Earnings Impact";"ad3",#N/A,TRUE,"accretion dilution";"pfis3",#N/A,TRUE,"Pro Forma Income Statement";"acq3",#N/A,TRUE,"Acquirer";"tar3",#N/A,TRUE,"Target"}</definedName>
    <definedName name="wrn.29." localSheetId="3"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3." localSheetId="3" hidden="1">{"cover",#N/A,TRUE,"Cover";"toc1",#N/A,TRUE,"TOC";"ts1",#N/A,TRUE,"Transaction Summary";"ei2",#N/A,TRUE,"Earnings Impact";"ad2",#N/A,TRUE,"accretion dilution"}</definedName>
    <definedName name="wrn.3." hidden="1">{"cover",#N/A,TRUE,"Cover";"toc1",#N/A,TRUE,"TOC";"ts1",#N/A,TRUE,"Transaction Summary";"ei2",#N/A,TRUE,"Earnings Impact";"ad2",#N/A,TRUE,"accretion dilution"}</definedName>
    <definedName name="wrn.30." localSheetId="3"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localSheetId="3"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localSheetId="3"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localSheetId="3" hidden="1">{"cover",#N/A,TRUE,"Cover";"toc5",#N/A,TRUE,"TOC";"over",#N/A,TRUE,"Overview";"ts2",#N/A,TRUE,"Det_Trans_Sum";"ei",#N/A,TRUE,"Earnings Impact";"ad",#N/A,TRUE,"accretion dilution";"pfis",#N/A,TRUE,"Pro Forma Income Statement";"ca",#N/A,TRUE,"Contribution_Analysis";"acq",#N/A,TRUE,"Acquirer";"tar",#N/A,TRUE,"Target"}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localSheetId="3" hidden="1">{"cover",#N/A,TRUE,"Cover";"toc5",#N/A,TRUE,"TOC";"over",#N/A,TRUE,"Overview";"ts2",#N/A,TRUE,"Det_Trans_Sum";"ei1",#N/A,TRUE,"Earnings Impact";"ad1",#N/A,TRUE,"accretion dilution";"pfis1",#N/A,TRUE,"Pro Forma Income Statement";"ca1",#N/A,TRUE,"Contribution_Analysis";"acq1",#N/A,TRUE,"Acquirer";"tar1",#N/A,TRUE,"Target"}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localSheetId="3" hidden="1">{"cover",#N/A,TRUE,"Cover";"toc5",#N/A,TRUE,"TOC";"over",#N/A,TRUE,"Overview";"ts2",#N/A,TRUE,"Det_Trans_Sum";"ei2",#N/A,TRUE,"Earnings Impact";"ad2",#N/A,TRUE,"accretion dilution";"pfis2",#N/A,TRUE,"Pro Forma Income Statement";"ca2",#N/A,TRUE,"Contribution_Analysis";"acq2",#N/A,TRUE,"Acquirer";"tar2",#N/A,TRUE,"Target"}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localSheetId="3" hidden="1">{"cover",#N/A,TRUE,"Cover";"toc5",#N/A,TRUE,"TOC";"over",#N/A,TRUE,"Overview";"ts2",#N/A,TRUE,"Det_Trans_Sum";"ei3",#N/A,TRUE,"Earnings Impact";"ad3",#N/A,TRUE,"accretion dilution";"pfis3",#N/A,TRUE,"Pro Forma Income Statement";"ca3",#N/A,TRUE,"Contribution_Analysis";"acq3",#N/A,TRUE,"Acquirer";"tar3",#N/A,TRUE,"Target"}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localSheetId="3" hidden="1">{"cover",#N/A,TRUE,"Cover";"toc6",#N/A,TRUE,"TOC";"over",#N/A,TRUE,"Overview";"ts2",#N/A,TRUE,"Det_Trans_Sum";"ei",#N/A,TRUE,"Earnings Impact";"ad",#N/A,TRUE,"accretion dilution";"hg",#N/A,TRUE,"Has-Gets";"pfis",#N/A,TRUE,"Pro Forma Income Statement";"ca",#N/A,TRUE,"Contribution_Analysis";"acq",#N/A,TRUE,"Acquirer";"tar",#N/A,TRUE,"Target"}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localSheetId="3" hidden="1">{"cover",#N/A,TRUE,"Cover";"toc6",#N/A,TRUE,"TOC";"over",#N/A,TRUE,"Overview";"ts2",#N/A,TRUE,"Det_Trans_Sum";"ei1",#N/A,TRUE,"Earnings Impact";"ad1",#N/A,TRUE,"accretion dilution";"hg1",#N/A,TRUE,"Has-Gets";"pfis1",#N/A,TRUE,"Pro Forma Income Statement";"ca1",#N/A,TRUE,"Contribution_Analysis";"acq1",#N/A,TRUE,"Acquirer";"tar1",#N/A,TRUE,"Target"}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localSheetId="3" hidden="1">{"cover",#N/A,TRUE,"Cover";"toc6",#N/A,TRUE,"TOC";"over",#N/A,TRUE,"Overview";"ts2",#N/A,TRUE,"Det_Trans_Sum";"ei2",#N/A,TRUE,"Earnings Impact";"ad2",#N/A,TRUE,"accretion dilution";"hg2",#N/A,TRUE,"Has-Gets";"pfis2",#N/A,TRUE,"Pro Forma Income Statement";"ca2",#N/A,TRUE,"Contribution_Analysis";"acq2",#N/A,TRUE,"Acquirer";"tar2",#N/A,TRUE,"Target"}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4." localSheetId="3" hidden="1">{"toc1",#N/A,FALSE,"TOC";"cover",#N/A,FALSE,"Cover";"ts1",#N/A,FALSE,"Transaction Summary";"ei3",#N/A,FALSE,"Earnings Impact";"ad3",#N/A,FALSE,"accretion dilution"}</definedName>
    <definedName name="wrn.4." hidden="1">{"toc1",#N/A,FALSE,"TOC";"cover",#N/A,FALSE,"Cover";"ts1",#N/A,FALSE,"Transaction Summary";"ei3",#N/A,FALSE,"Earnings Impact";"ad3",#N/A,FALSE,"accretion dilution"}</definedName>
    <definedName name="wrn.40." localSheetId="3" hidden="1">{"cover",#N/A,TRUE,"Cover";"toc6",#N/A,TRUE,"TOC";"over",#N/A,TRUE,"Overview";"ts2",#N/A,TRUE,"Det_Trans_Sum";"ei3",#N/A,TRUE,"Earnings Impact";"ad3",#N/A,TRUE,"accretion dilution";"hg3",#N/A,TRUE,"Has-Gets";"pfis3",#N/A,TRUE,"Pro Forma Income Statement";"ca3",#N/A,TRUE,"Contribution_Analysis";"acq3",#N/A,TRUE,"Acquirer";"tar3",#N/A,TRUE,"Target"}</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localSheetId="3" hidden="1">{"cover",#N/A,TRUE,"Cover";"toc7",#N/A,TRUE,"TOC";"over",#N/A,TRUE,"Overview";"ts2",#N/A,TRUE,"Det_Trans_Sum";"eic",#N/A,TRUE,"Earnings Impact";"ad",#N/A,TRUE,"accretion dilution";"pfis",#N/A,TRUE,"Pro Forma Income Statement";"profba",#N/A,TRUE,"Pro Forma Balance Sheet";"acqc",#N/A,TRUE,"Acquirer";"tarc",#N/A,TRUE,"Target"}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localSheetId="3" hidden="1">{"cover",#N/A,TRUE,"Cover";"toc7",#N/A,TRUE,"TOC";"over",#N/A,TRUE,"Overview";"ts2",#N/A,TRUE,"Det_Trans_Sum";"ei1c",#N/A,TRUE,"Earnings Impact";"ad1",#N/A,TRUE,"accretion dilution";"pfis1",#N/A,TRUE,"Pro Forma Income Statement";"profba",#N/A,TRUE,"Pro Forma Balance Sheet";"acq1c",#N/A,TRUE,"Acquirer";"tar1c",#N/A,TRUE,"Target"}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localSheetId="3" hidden="1">{"cover",#N/A,TRUE,"Cover";"toc7",#N/A,TRUE,"TOC";"over",#N/A,TRUE,"Overview";"ts2",#N/A,TRUE,"Det_Trans_Sum";"ei2c",#N/A,TRUE,"Earnings Impact";"ad2",#N/A,TRUE,"accretion dilution";"pfis2",#N/A,TRUE,"Pro Forma Income Statement";"profba",#N/A,TRUE,"Pro Forma Balance Sheet";"acq2c",#N/A,TRUE,"Acquirer";"tar2c",#N/A,TRUE,"Target"}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localSheetId="3" hidden="1">{"cover",#N/A,TRUE,"Cover";"toc7",#N/A,TRUE,"TOC";"over",#N/A,TRUE,"Overview";"ts2",#N/A,TRUE,"Det_Trans_Sum";"ei3c",#N/A,TRUE,"Earnings Impact";"ad3",#N/A,TRUE,"accretion dilution";"pfis3",#N/A,TRUE,"Pro Forma Income Statement";"profba",#N/A,TRUE,"Pro Forma Balance Sheet";"acq3c",#N/A,TRUE,"Acquirer";"tar3c",#N/A,TRUE,"Target"}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localSheetId="3"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localSheetId="3"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localSheetId="3"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localSheetId="3"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localSheetId="3"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5." localSheetId="3" hidden="1">{"cover",#N/A,TRUE,"Cover";"toc2",#N/A,TRUE,"TOC";"ts1",#N/A,TRUE,"Transaction Summary";"ei",#N/A,TRUE,"Earnings Impact";"ad",#N/A,TRUE,"accretion dilution";"hg",#N/A,TRUE,"Has-Gets"}</definedName>
    <definedName name="wrn.5." hidden="1">{"cover",#N/A,TRUE,"Cover";"toc2",#N/A,TRUE,"TOC";"ts1",#N/A,TRUE,"Transaction Summary";"ei",#N/A,TRUE,"Earnings Impact";"ad",#N/A,TRUE,"accretion dilution";"hg",#N/A,TRUE,"Has-Gets"}</definedName>
    <definedName name="wrn.50." localSheetId="3"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1." localSheetId="3"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localSheetId="3"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localSheetId="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localSheetId="3"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localSheetId="3"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localSheetId="3"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localSheetId="3" hidden="1">{"cover",#N/A,TRUE,"Cover";"toc7",#N/A,TRUE,"TOC";"over",#N/A,TRUE,"Overview";"ts2",#N/A,TRUE,"Det_Trans_Sum";"ei",#N/A,TRUE,"Earnings Impact";"ad",#N/A,TRUE,"accretion dilution";"pfis",#N/A,TRUE,"Pro Forma Income Statement";"profba",#N/A,TRUE,"Pro Forma Balance Sheet";"acq",#N/A,TRUE,"Acquirer";"tar",#N/A,TRUE,"Target"}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localSheetId="3" hidden="1">{"cover",#N/A,TRUE,"Cover";"toc7",#N/A,TRUE,"TOC";"over",#N/A,TRUE,"Overview";"ts2",#N/A,TRUE,"Det_Trans_Sum";"ei1",#N/A,TRUE,"Earnings Impact";"ad1",#N/A,TRUE,"accretion dilution";"pfis1",#N/A,TRUE,"Pro Forma Income Statement";"profba",#N/A,TRUE,"Pro Forma Balance Sheet";"acq1",#N/A,TRUE,"Acquirer";"tar1",#N/A,TRUE,"Target"}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localSheetId="3" hidden="1">{"cover",#N/A,TRUE,"Cover";"toc7",#N/A,TRUE,"TOC";"over",#N/A,TRUE,"Overview";"ts2",#N/A,TRUE,"Det_Trans_Sum";"ei2",#N/A,TRUE,"Earnings Impact";"ad2",#N/A,TRUE,"accretion dilution";"pfis2",#N/A,TRUE,"Pro Forma Income Statement";"profba",#N/A,TRUE,"Pro Forma Balance Sheet";"acq2",#N/A,TRUE,"Acquirer";"tar2",#N/A,TRUE,"Target"}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localSheetId="3" hidden="1">{"cover",#N/A,TRUE,"Cover";"toc2",#N/A,TRUE,"TOC";"ts1",#N/A,TRUE,"Transaction Summary";"ei1",#N/A,TRUE,"Earnings Impact";"ad1",#N/A,TRUE,"accretion dilution";"hg1",#N/A,TRUE,"Has-Gets"}</definedName>
    <definedName name="wrn.6." hidden="1">{"cover",#N/A,TRUE,"Cover";"toc2",#N/A,TRUE,"TOC";"ts1",#N/A,TRUE,"Transaction Summary";"ei1",#N/A,TRUE,"Earnings Impact";"ad1",#N/A,TRUE,"accretion dilution";"hg1",#N/A,TRUE,"Has-Gets"}</definedName>
    <definedName name="wrn.60." localSheetId="3" hidden="1">{"cover",#N/A,TRUE,"Cover";"toc7",#N/A,TRUE,"TOC";"over",#N/A,TRUE,"Overview";"ts2",#N/A,TRUE,"Det_Trans_Sum";"ei3",#N/A,TRUE,"Earnings Impact";"ad3",#N/A,TRUE,"accretion dilution";"pfis3",#N/A,TRUE,"Pro Forma Income Statement";"profba",#N/A,TRUE,"Pro Forma Balance Sheet";"acq3",#N/A,TRUE,"Acquirer";"tar3",#N/A,TRUE,"Target"}</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localSheetId="3"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localSheetId="3"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localSheetId="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localSheetId="3"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localSheetId="3"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localSheetId="3"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localSheetId="3"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localSheetId="3"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localSheetId="3"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localSheetId="3" hidden="1">{"cover",#N/A,TRUE,"Cover";"toc2",#N/A,TRUE,"TOC";"ts1",#N/A,TRUE,"Transaction Summary";"ei2c",#N/A,TRUE,"Earnings Impact";"ad2",#N/A,TRUE,"accretion dilution";"hg2",#N/A,TRUE,"Has-Gets"}</definedName>
    <definedName name="wrn.7." hidden="1">{"cover",#N/A,TRUE,"Cover";"toc2",#N/A,TRUE,"TOC";"ts1",#N/A,TRUE,"Transaction Summary";"ei2c",#N/A,TRUE,"Earnings Impact";"ad2",#N/A,TRUE,"accretion dilution";"hg2",#N/A,TRUE,"Has-Gets"}</definedName>
    <definedName name="wrn.70." localSheetId="3"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localSheetId="3"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localSheetId="3"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8." localSheetId="3" hidden="1">{"cover",#N/A,TRUE,"Cover";"toc2",#N/A,TRUE,"TOC";"ts1",#N/A,TRUE,"Transaction Summary";"ei3",#N/A,TRUE,"Earnings Impact";"ad3",#N/A,TRUE,"accretion dilution";"hg3",#N/A,TRUE,"Has-Gets"}</definedName>
    <definedName name="wrn.8." hidden="1">{"cover",#N/A,TRUE,"Cover";"toc2",#N/A,TRUE,"TOC";"ts1",#N/A,TRUE,"Transaction Summary";"ei3",#N/A,TRUE,"Earnings Impact";"ad3",#N/A,TRUE,"accretion dilution";"hg3",#N/A,TRUE,"Has-Gets"}</definedName>
    <definedName name="wrn.9." localSheetId="3" hidden="1">{"cover",#N/A,TRUE,"Cover";"toc3",#N/A,TRUE,"TOC";"over",#N/A,TRUE,"Overview";"ts2",#N/A,TRUE,"Det_Trans_Sum";"eic",#N/A,TRUE,"Earnings Impact";"ad",#N/A,TRUE,"accretion dilution";"pfis",#N/A,TRUE,"Pro Forma Income Statement";"acqc",#N/A,TRUE,"Acquirer";"tarc",#N/A,TRUE,"Target"}</definedName>
    <definedName name="wrn.9." hidden="1">{"cover",#N/A,TRUE,"Cover";"toc3",#N/A,TRUE,"TOC";"over",#N/A,TRUE,"Overview";"ts2",#N/A,TRUE,"Det_Trans_Sum";"eic",#N/A,TRUE,"Earnings Impact";"ad",#N/A,TRUE,"accretion dilution";"pfis",#N/A,TRUE,"Pro Forma Income Statement";"acqc",#N/A,TRUE,"Acquirer";"tarc",#N/A,TRUE,"Target"}</definedName>
    <definedName name="wrn.All._.Sections." localSheetId="3" hidden="1">{"Data Entry",#N/A,FALSE,"COMPTEMP";"Ratios",#N/A,FALSE,"COMPTEMP";"Aggregate Values",#N/A,FALSE,"COMPTEMP";"Equity Multiples",#N/A,FALSE,"COMPTEMP";"Summary Overview",#N/A,FALSE,"COMPTEMP"}</definedName>
    <definedName name="wrn.All._.Sections." hidden="1">{"Data Entry",#N/A,FALSE,"COMPTEMP";"Ratios",#N/A,FALSE,"COMPTEMP";"Aggregate Values",#N/A,FALSE,"COMPTEMP";"Equity Multiples",#N/A,FALSE,"COMPTEMP";"Summary Overview",#N/A,FALSE,"COMPTEMP"}</definedName>
    <definedName name="wrn.annualpl." localSheetId="3" hidden="1">{#N/A,#N/A,FALSE,"Sheet1"}</definedName>
    <definedName name="wrn.annualpl." hidden="1">{#N/A,#N/A,FALSE,"Sheet1"}</definedName>
    <definedName name="wrn.annualpll." localSheetId="3" hidden="1">{#N/A,#N/A,FALSE,"Sheet1"}</definedName>
    <definedName name="wrn.annualpll." hidden="1">{#N/A,#N/A,FALSE,"Sheet1"}</definedName>
    <definedName name="wrn.back" localSheetId="3" hidden="1">{"Back Page",#N/A,FALSE,"Front and Back"}</definedName>
    <definedName name="wrn.back" hidden="1">{"Back Page",#N/A,FALSE,"Front and Back"}</definedName>
    <definedName name="wrn.Back._.Page." localSheetId="3" hidden="1">{"Back Page",#N/A,FALSE,"Front and Back"}</definedName>
    <definedName name="wrn.Back._.Page." hidden="1">{"Back Page",#N/A,FALSE,"Front and Back"}</definedName>
    <definedName name="wrn.breakup." localSheetId="3" hidden="1">{"comps1",#N/A,FALSE,"Comps Sheet";"comps2",#N/A,FALSE,"Comps Sheet";"comps3",#N/A,FALSE,"Comps Sheet";"comps4",#N/A,FALSE,"Comps Sheet";"comps5",#N/A,FALSE,"Comps Sheet";"comps6",#N/A,FALSE,"Comps Sheet";"ec",#N/A,FALSE,"E&amp;C";"environmental",#N/A,FALSE,"Environmental";"heavy",#N/A,FALSE,"Heavy Const."}</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Complete."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ve._.Year._.Record." localSheetId="3" hidden="1">{"Five Year Record",#N/A,FALSE,"Front and Back"}</definedName>
    <definedName name="wrn.Five._.Year._.Record." hidden="1">{"Five Year Record",#N/A,FALSE,"Front and Back"}</definedName>
    <definedName name="wrn.Front._.Page." localSheetId="3" hidden="1">{"Front Page",#N/A,FALSE,"Front and Back"}</definedName>
    <definedName name="wrn.Front._.Page." hidden="1">{"Front Page",#N/A,FALSE,"Front and Back"}</definedName>
    <definedName name="wrn.Geographic._.Trends." localSheetId="3" hidden="1">{"Geographic P1",#N/A,FALSE,"Division &amp; Geog"}</definedName>
    <definedName name="wrn.Geographic._.Trends." hidden="1">{"Geographic P1",#N/A,FALSE,"Division &amp; Geog"}</definedName>
    <definedName name="wrn.Nico." localSheetId="3" hidden="1">{#N/A,#N/A,TRUE,"Cover";#N/A,#N/A,TRUE,"Transaction Summary";#N/A,#N/A,TRUE,"Earnings Impact";#N/A,#N/A,TRUE,"accretion dilution"}</definedName>
    <definedName name="wrn.Nico." hidden="1">{#N/A,#N/A,TRUE,"Cover";#N/A,#N/A,TRUE,"Transaction Summary";#N/A,#N/A,TRUE,"Earnings Impact";#N/A,#N/A,TRUE,"accretion dilution"}</definedName>
    <definedName name="wrn.Pulp." localSheetId="3" hidden="1">{"Pulp Production",#N/A,FALSE,"Pulp";"Pulp Earnings",#N/A,FALSE,"Pulp"}</definedName>
    <definedName name="wrn.Pulp." hidden="1">{"Pulp Production",#N/A,FALSE,"Pulp";"Pulp Earnings",#N/A,FALSE,"Pulp"}</definedName>
    <definedName name="wrn.Report." localSheetId="3" hidden="1">{#N/A,#N/A,FALSE,"Summary";#N/A,#N/A,FALSE,"BS";#N/A,#N/A,FALSE,"IS";#N/A,#N/A,FALSE,"CF";#N/A,#N/A,FALSE,"DebtSchedule";#N/A,#N/A,FALSE,"Depreciation";#N/A,#N/A,FALSE,"Taxes";#N/A,#N/A,FALSE,"Assumptions";#N/A,#N/A,FALSE,"Covenants";#N/A,#N/A,FALSE,"Disc CF";#N/A,#N/A,FALSE,"Dividend Discount Model";#N/A,#N/A,FALSE,"PF EPS Impact";#N/A,#N/A,FALSE,"Input";#N/A,#N/A,FALSE,"Cost of Debt";#N/A,#N/A,FALSE,"WACC";#N/A,#N/A,FALSE,"DCF_Assum";#N/A,#N/A,FALSE,"DCF_Check"}</definedName>
    <definedName name="wrn.Report." hidden="1">{#N/A,#N/A,FALSE,"Summary";#N/A,#N/A,FALSE,"BS";#N/A,#N/A,FALSE,"IS";#N/A,#N/A,FALSE,"CF";#N/A,#N/A,FALSE,"DebtSchedule";#N/A,#N/A,FALSE,"Depreciation";#N/A,#N/A,FALSE,"Taxes";#N/A,#N/A,FALSE,"Assumptions";#N/A,#N/A,FALSE,"Covenants";#N/A,#N/A,FALSE,"Disc CF";#N/A,#N/A,FALSE,"Dividend Discount Model";#N/A,#N/A,FALSE,"PF EPS Impact";#N/A,#N/A,FALSE,"Input";#N/A,#N/A,FALSE,"Cost of Debt";#N/A,#N/A,FALSE,"WACC";#N/A,#N/A,FALSE,"DCF_Assum";#N/A,#N/A,FALSE,"DCF_Check"}</definedName>
    <definedName name="xx" hidden="1">'[8]Key Financial Highlights'!$AS$224:$AS$226</definedName>
    <definedName name="xxx" localSheetId="3"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xxx"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yyy" hidden="1">'[8]Key Financial Highlights'!$AR$224:$AT$224</definedName>
    <definedName name="z" localSheetId="3"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z"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11" l="1"/>
  <c r="C13" i="11"/>
  <c r="C12" i="11"/>
  <c r="C9" i="11"/>
  <c r="AZ11" i="10"/>
  <c r="AU11" i="10" l="1"/>
  <c r="AV11" i="10"/>
  <c r="AY11" i="10" l="1"/>
  <c r="I49" i="2"/>
  <c r="I21" i="1"/>
  <c r="I39" i="1"/>
  <c r="C15" i="11"/>
  <c r="C18" i="11" l="1"/>
  <c r="AT13" i="10" l="1"/>
  <c r="AS13" i="10"/>
  <c r="AX13" i="10" s="1"/>
  <c r="AX12" i="10"/>
  <c r="AT11" i="10"/>
  <c r="AS11" i="10"/>
  <c r="AX10" i="10"/>
  <c r="AX9" i="10"/>
  <c r="AX8" i="10"/>
  <c r="AX7" i="10"/>
  <c r="AX6" i="10"/>
  <c r="AX5" i="10"/>
  <c r="H31" i="3"/>
  <c r="H48" i="2"/>
  <c r="H49" i="2" s="1"/>
  <c r="H21" i="1"/>
  <c r="G21" i="1"/>
  <c r="F21" i="1"/>
  <c r="AQ5" i="10"/>
  <c r="AO11" i="10"/>
  <c r="AX11" i="10" l="1"/>
  <c r="H39" i="1"/>
  <c r="AQ13" i="10"/>
  <c r="AQ12" i="10"/>
  <c r="AQ11" i="10"/>
  <c r="AQ10" i="10"/>
  <c r="AQ9" i="10"/>
  <c r="AQ8" i="10"/>
  <c r="AQ7" i="10"/>
  <c r="AQ6" i="10"/>
  <c r="AN11" i="10"/>
  <c r="AN13" i="10"/>
  <c r="AM13" i="10"/>
  <c r="AM11" i="10"/>
  <c r="AL11" i="10"/>
  <c r="AL13" i="10" l="1"/>
  <c r="E39" i="1" l="1"/>
  <c r="F39" i="1"/>
  <c r="G39" i="1"/>
  <c r="D39" i="1"/>
  <c r="AJ26" i="10" l="1"/>
  <c r="AJ24" i="10"/>
  <c r="AJ23" i="10"/>
  <c r="AJ22" i="10"/>
  <c r="AJ21" i="10"/>
  <c r="AJ20" i="10"/>
  <c r="AJ19" i="10"/>
  <c r="C46" i="2"/>
  <c r="C48" i="2" s="1"/>
  <c r="D46" i="2"/>
  <c r="D48" i="2" s="1"/>
  <c r="D49" i="2" s="1"/>
  <c r="E46" i="2"/>
  <c r="E48" i="2" s="1"/>
  <c r="E49" i="2" s="1"/>
  <c r="F46" i="2"/>
  <c r="F48" i="2" s="1"/>
  <c r="F49" i="2" s="1"/>
  <c r="G46" i="2"/>
  <c r="G48" i="2" s="1"/>
  <c r="G49" i="2" s="1"/>
  <c r="C35" i="3"/>
  <c r="D35" i="3"/>
  <c r="E35" i="3"/>
  <c r="C34" i="3"/>
  <c r="D34" i="3"/>
  <c r="E34" i="3"/>
  <c r="AJ6" i="10" l="1"/>
  <c r="AJ5" i="10"/>
  <c r="AJ13" i="10"/>
  <c r="AJ12" i="10"/>
  <c r="AJ11" i="10"/>
  <c r="AJ10" i="10"/>
  <c r="AJ9" i="10"/>
  <c r="AJ8" i="10"/>
  <c r="AJ7" i="10"/>
  <c r="D33" i="2"/>
  <c r="B3" i="3" l="1"/>
  <c r="B38" i="1"/>
  <c r="D41" i="2" l="1"/>
  <c r="D42" i="2" l="1"/>
  <c r="D44" i="2" s="1"/>
  <c r="C3" i="3" l="1"/>
  <c r="C41" i="2" l="1"/>
  <c r="C33" i="2"/>
  <c r="C42" i="2" l="1"/>
  <c r="C44" i="2" s="1"/>
</calcChain>
</file>

<file path=xl/sharedStrings.xml><?xml version="1.0" encoding="utf-8"?>
<sst xmlns="http://schemas.openxmlformats.org/spreadsheetml/2006/main" count="233" uniqueCount="207">
  <si>
    <t>In millions of euro / as reported</t>
  </si>
  <si>
    <t>Revenue</t>
  </si>
  <si>
    <t>Cost of sales</t>
  </si>
  <si>
    <t>Staff costs</t>
  </si>
  <si>
    <t>Other operating expenses</t>
  </si>
  <si>
    <t>Operating expenses</t>
  </si>
  <si>
    <t>EBITDA</t>
  </si>
  <si>
    <t xml:space="preserve">Depreciation expense </t>
  </si>
  <si>
    <t>Amortisation expense</t>
  </si>
  <si>
    <t>Net financing costs</t>
  </si>
  <si>
    <t>Profit attributable to:</t>
  </si>
  <si>
    <t>Non-controlling interests</t>
  </si>
  <si>
    <t>Owners of the parent</t>
  </si>
  <si>
    <t>Class A shares</t>
  </si>
  <si>
    <t>Class B shares</t>
  </si>
  <si>
    <t>Dividend per share (in euro)</t>
  </si>
  <si>
    <t>Property, plant and equipment</t>
  </si>
  <si>
    <t>Assets in the course of construction</t>
  </si>
  <si>
    <t>Intangible assets</t>
  </si>
  <si>
    <t>Other financial assets</t>
  </si>
  <si>
    <t>Deferred customer contract costs</t>
  </si>
  <si>
    <t>Deferred tax assets</t>
  </si>
  <si>
    <t>Total non-current assets</t>
  </si>
  <si>
    <t>Inventories</t>
  </si>
  <si>
    <t>Prepayments</t>
  </si>
  <si>
    <t>Income tax receivable</t>
  </si>
  <si>
    <t>Total current assets</t>
  </si>
  <si>
    <t>Total assets</t>
  </si>
  <si>
    <t>Equity attributable to the owners of the parent</t>
  </si>
  <si>
    <t>Total equity</t>
  </si>
  <si>
    <t>Provisions</t>
  </si>
  <si>
    <t>Deferred income</t>
  </si>
  <si>
    <t xml:space="preserve">Deferred tax liabilities </t>
  </si>
  <si>
    <t xml:space="preserve">Other long-term liabilities </t>
  </si>
  <si>
    <t xml:space="preserve">Total non-current liabilities </t>
  </si>
  <si>
    <t xml:space="preserve">Trade and other payables </t>
  </si>
  <si>
    <t xml:space="preserve">Income tax liabilities  </t>
  </si>
  <si>
    <t xml:space="preserve">Total current liabilities </t>
  </si>
  <si>
    <t xml:space="preserve">Total liabilities </t>
  </si>
  <si>
    <t xml:space="preserve">Total equity and liabilities </t>
  </si>
  <si>
    <t>Taxes paid during the year</t>
  </si>
  <si>
    <t>Interest expense</t>
  </si>
  <si>
    <t>Payments for purchases of intangible assets</t>
  </si>
  <si>
    <t>Other investing activities</t>
  </si>
  <si>
    <t>Proceeds from borrowings</t>
  </si>
  <si>
    <t>Repayment of borrowings</t>
  </si>
  <si>
    <t xml:space="preserve">Payments for acquisition of treasury shares </t>
  </si>
  <si>
    <t>Proceeds from treasury shares sold and exercise of stock options</t>
  </si>
  <si>
    <t>Other financing activities</t>
  </si>
  <si>
    <t xml:space="preserve">Net foreign exchange movements </t>
  </si>
  <si>
    <t>Cash and equivalents at beginning of the year</t>
  </si>
  <si>
    <t xml:space="preserve">Net increase/(decrease) in cash and equivalents </t>
  </si>
  <si>
    <t>Cash and equivalents at end of the year</t>
  </si>
  <si>
    <t>Lease liabilities</t>
  </si>
  <si>
    <t>Fixed assets suppliers</t>
  </si>
  <si>
    <t>Lease payments</t>
  </si>
  <si>
    <t>Proceeds from perpetual bond, net of transaction costs</t>
  </si>
  <si>
    <t xml:space="preserve">Coupon paid on perpetual bond </t>
  </si>
  <si>
    <t> In EUR million</t>
  </si>
  <si>
    <t>Q1 2018</t>
  </si>
  <si>
    <t>Q2 2018</t>
  </si>
  <si>
    <t>Q3 2018</t>
  </si>
  <si>
    <t>Q4 2018</t>
  </si>
  <si>
    <t>Average USD exchange rate</t>
  </si>
  <si>
    <t>Government</t>
  </si>
  <si>
    <t>Fixed Data</t>
  </si>
  <si>
    <t>Mobility</t>
  </si>
  <si>
    <t>Total Networks</t>
  </si>
  <si>
    <t>Sub-total</t>
  </si>
  <si>
    <t>Other</t>
  </si>
  <si>
    <t>Group total</t>
  </si>
  <si>
    <t>Q1 2019</t>
  </si>
  <si>
    <t>Q2 2019</t>
  </si>
  <si>
    <t>Q3 2019</t>
  </si>
  <si>
    <t>Q4 2019</t>
  </si>
  <si>
    <t>Income tax benefit/ (expense)</t>
  </si>
  <si>
    <t>Q1 2020</t>
  </si>
  <si>
    <t>Q2 2020</t>
  </si>
  <si>
    <t>Q3 2020</t>
  </si>
  <si>
    <t>Q4 2020</t>
  </si>
  <si>
    <t>US C-band operating expenses</t>
  </si>
  <si>
    <t>Free cash flow before financing activities</t>
  </si>
  <si>
    <t>Interest paid on borrowings</t>
  </si>
  <si>
    <t>Free cash flow before equity distributions and treasury activities</t>
  </si>
  <si>
    <t>EUR/USD FX closing rate for the balance sheet</t>
  </si>
  <si>
    <t>Q1 2021</t>
  </si>
  <si>
    <t>Q2 2021</t>
  </si>
  <si>
    <t>Q3 2021</t>
  </si>
  <si>
    <t>Q4 2021</t>
  </si>
  <si>
    <t>Video</t>
  </si>
  <si>
    <t>Q1 2022</t>
  </si>
  <si>
    <t>Q2 2022</t>
  </si>
  <si>
    <t>Q3 2022</t>
  </si>
  <si>
    <t>Q4 2022</t>
  </si>
  <si>
    <t>Adjusted Net Profit</t>
  </si>
  <si>
    <t>Other significant special items</t>
  </si>
  <si>
    <t>Tax on significant special items</t>
  </si>
  <si>
    <t>Net (loss)/profit attributable to owners of the parent</t>
  </si>
  <si>
    <t>Net cash generated by operating activities</t>
  </si>
  <si>
    <t>Profit/(loss) before tax</t>
  </si>
  <si>
    <t>Adjustment for non-cash items</t>
  </si>
  <si>
    <t>Reported EBITDA and EBITDA margin</t>
  </si>
  <si>
    <t>Adjusted Net Debt to Adjusted EBITDA</t>
  </si>
  <si>
    <t>Adjusted EBITDA and Adjusted EBITDA margin</t>
  </si>
  <si>
    <t xml:space="preserve">Like-for-like revenue by business unit </t>
  </si>
  <si>
    <t xml:space="preserve">Reported Net debt (B+C-A) </t>
  </si>
  <si>
    <t>Borrowings (B)</t>
  </si>
  <si>
    <t>Adjusted Net debt/Adjusted EBITDA</t>
  </si>
  <si>
    <t>Hybrid bonds</t>
  </si>
  <si>
    <t>Balance Sheet Summary</t>
  </si>
  <si>
    <t>Quarterly Revenue by vertical at reported Fx</t>
  </si>
  <si>
    <t>Video total</t>
  </si>
  <si>
    <t>Networks total</t>
  </si>
  <si>
    <t>Pro forma as if acquisition of DRS GES had been completed on 31st December 2021</t>
  </si>
  <si>
    <t>Cash flow statement</t>
  </si>
  <si>
    <t>Adjusted EBITDA (1)</t>
  </si>
  <si>
    <t>Adjusted Net Profit (2)</t>
  </si>
  <si>
    <t>Average EUR/USD FX rate (5)</t>
  </si>
  <si>
    <t>Net cash absorbed by investing activities</t>
  </si>
  <si>
    <t>Trade and other receivables (1)</t>
  </si>
  <si>
    <t xml:space="preserve">3) Total economic shares = 445.75m    </t>
  </si>
  <si>
    <t xml:space="preserve">2) Net Profit excludes hybrid interest after tax  </t>
  </si>
  <si>
    <r>
      <rPr>
        <b/>
        <sz val="10"/>
        <rFont val="Arial"/>
        <family val="2"/>
      </rPr>
      <t>Notes</t>
    </r>
    <r>
      <rPr>
        <sz val="10"/>
        <rFont val="Arial"/>
        <family val="2"/>
      </rPr>
      <t>:</t>
    </r>
  </si>
  <si>
    <t>Adjusted EBITDA Margin %</t>
  </si>
  <si>
    <t>Notes:</t>
  </si>
  <si>
    <t>Q1 2023</t>
  </si>
  <si>
    <t>Government (1)</t>
  </si>
  <si>
    <t>1) DRS GES Revenues actually included from the on the 1st August 2022</t>
  </si>
  <si>
    <t>P&amp;L Summary</t>
  </si>
  <si>
    <t>Q2 2023</t>
  </si>
  <si>
    <t>Q3 2023</t>
  </si>
  <si>
    <t>Q4 2023</t>
  </si>
  <si>
    <t>Other Income</t>
  </si>
  <si>
    <t xml:space="preserve">Operating (loss)/ profit </t>
  </si>
  <si>
    <t>(Loss)/Profit after tax</t>
  </si>
  <si>
    <t>(Loss)/Profit before tax</t>
  </si>
  <si>
    <t xml:space="preserve">(Loss)/Profit for the year </t>
  </si>
  <si>
    <t>Basic (Loss)/ Earnings per share (in euro) (3) (4)</t>
  </si>
  <si>
    <t>Other Significant Special items</t>
  </si>
  <si>
    <t>US C-band Income</t>
  </si>
  <si>
    <t>Non-cash Impairment</t>
  </si>
  <si>
    <t>Tax on C-band net income</t>
  </si>
  <si>
    <t>ALTERNATIVE PERFORMANCE MEASURES</t>
  </si>
  <si>
    <t xml:space="preserve">Adjusted Net Debt to Adjusted EBITDA represents the ratio of Net Debt plus 50% of the group’s hybrid bonds (per the rating agency methodology) divided by the last 12 months’ (rolling) Adjusted EBITDA. </t>
  </si>
  <si>
    <t xml:space="preserve">Net profit attributable to owners of the parent adjusted to exclude the after-tax impact of significant special items. </t>
  </si>
  <si>
    <t>Definition</t>
  </si>
  <si>
    <t>Borrowings (C)</t>
  </si>
  <si>
    <t>Payments for acquisition of subsidiary, net of cash acquired</t>
  </si>
  <si>
    <t>Payments for acquisition of subsidiary</t>
  </si>
  <si>
    <t>Coupon paid on perpetual bond</t>
  </si>
  <si>
    <t>Adjusted Free Cash Flow</t>
  </si>
  <si>
    <t>U.S. C-band cash flows</t>
  </si>
  <si>
    <t>Payments in respect of other significant special items</t>
  </si>
  <si>
    <t>Q1 2024</t>
  </si>
  <si>
    <t>Q2 2024</t>
  </si>
  <si>
    <t>Q3 2024</t>
  </si>
  <si>
    <t>Q4 2024</t>
  </si>
  <si>
    <t>Revenues</t>
  </si>
  <si>
    <t>Adj.EBITDA</t>
  </si>
  <si>
    <t>Total borrowings</t>
  </si>
  <si>
    <t>Cash &amp; cash equivalents</t>
  </si>
  <si>
    <t>Net debt (as reported)</t>
  </si>
  <si>
    <t>Guidance FY25</t>
  </si>
  <si>
    <t>STABLE</t>
  </si>
  <si>
    <t>BROADLY STABLE</t>
  </si>
  <si>
    <t>Non-cash impairment</t>
  </si>
  <si>
    <t>Other non-operating income/(expenses)</t>
  </si>
  <si>
    <t>1) Adjusted EBITDA excludes material exceptional items. The primary exceptional items are restructuring charges and the net impact of the repurposing of US C-band spectrum.  1) Other significant special items include restructuring charges of €63 million (2023: €27 million), costs associated with the development and / or implementation of merger and acquisition activities of €55 million (2023: €9 million)and EUR 3 million other charges of non-recurring nature (2023: EUR 9 million).</t>
  </si>
  <si>
    <t xml:space="preserve">4)  Earnings per share is calculated as profit attributable to owners of the parent divided by the weighted average number of shares outstanding during the year, as adjusted to reflect the economic rights of each class of share. For the purposes of the EPS calculation only, the net profit for the year attributable to ordinary shareholders has been adjusted to include the assumed coupon, net of tax, on the perpetual bonds. </t>
  </si>
  <si>
    <t xml:space="preserve">5) FX sensitivity: for every +/- 0.01 $US movement vs. Euro, group revenue impact is approximately +/- €12 million and Adjusted EBITDA impact is approximately +/- €8 million   </t>
  </si>
  <si>
    <t>1) 2024: Trade and other receivables (current and non-current) include €87 million related to U.S. C-band repurposing (31 December 2023: €350 million)</t>
  </si>
  <si>
    <t>Adjusted Net debt (Net debt + 50% hybrids) (3)</t>
  </si>
  <si>
    <t>3) Adj Net Debt includes 50% of hybrid bonds - total of EUR 1.588 million, therefore 50% = EUR 794 million) - please see Guidance FY25 &amp; Net Debt bridge for further details</t>
  </si>
  <si>
    <t>2) Including €300 million related to IRIS2 cash received (31 December 2023: nil)</t>
  </si>
  <si>
    <t>Cash and equivalents (A) (2)</t>
  </si>
  <si>
    <t>Changes in working capital (1)</t>
  </si>
  <si>
    <t>Payments for purchases of tangible assets (2)</t>
  </si>
  <si>
    <t>Interest received (3)</t>
  </si>
  <si>
    <t>Payments for transaction costs in respect of undrawn facilities</t>
  </si>
  <si>
    <t>Partial or full redemption of perpetual bond, net of transaction costs</t>
  </si>
  <si>
    <t>Dividends paid on ordinary shares, net of dividends received on treasury shares (4)</t>
  </si>
  <si>
    <t xml:space="preserve">Net cash generated/(absorbed) by financing activities </t>
  </si>
  <si>
    <t>IRIS2 cash received (restricted)</t>
  </si>
  <si>
    <t>Net cash generated by operating activities (1)</t>
  </si>
  <si>
    <t>Net cash absorbed by investing activities (2)</t>
  </si>
  <si>
    <t>1)  Including €300 million IRIS2 cash received</t>
  </si>
  <si>
    <t>2)  Including net reimbursements of €257 million related to U.S. C-band repurposing (2023: net reimbursements of €78 million)</t>
  </si>
  <si>
    <t>3) Comprising €127 million interest received on deposit and €31 million interest received in relation to U.S. C-band clearing</t>
  </si>
  <si>
    <t>4) Net of dividends received on treasury shares of €15 million (2023: €3 million)</t>
  </si>
  <si>
    <t>US C-band repurposing income</t>
  </si>
  <si>
    <t>EBITDA adjusted to exclude significant special items of a non-recurring nature. The 
primary exceptional items are the net impact of the repurposing of U.S. C-band spectrum, restructuring charges, costs associated with the development and/or implementation of merger and acquisition activities, specific business taxes, one-off regulatory charges arising outside ongoing operations. Adjusted EBITDA margin is Adjusted EBITDA divided by revenue</t>
  </si>
  <si>
    <t>EBITDA is profit for the period before depreciation, amortisation, impairment, net financing cost, and income tax. EBITDA margin is EBITDA divided by the sum of revenue and other income including U.S. C-band repurposing income.</t>
  </si>
  <si>
    <t>Net cash generated by operating activities less net cash absorbed by investing activities, interest paid on borrowings, coupon paid on perpetual bond and lease payments, and adjusted to exclude the effect of cash flows generated by significant special items of a non-recurring nature. The primary exceptional items are the net impact of the repurposing of U.S. C-band spectrum, restructuring charges, costs associated with the development and/or implementation of merger and acquisition activities, specific business taxes, one-off regulatory charges arising outside ongoing operations</t>
  </si>
  <si>
    <t>Q1 2025</t>
  </si>
  <si>
    <t>Q2 2025</t>
  </si>
  <si>
    <t>Q3 2025</t>
  </si>
  <si>
    <t>Q4 2025</t>
  </si>
  <si>
    <t>425-475</t>
  </si>
  <si>
    <t>Restricted cash (IRIS2)</t>
  </si>
  <si>
    <t>Net debt (excl. restricted cash)</t>
  </si>
  <si>
    <t>plus 50% of Perp bonds NC26</t>
  </si>
  <si>
    <t>less 50% of Hybrid Bonds</t>
  </si>
  <si>
    <t xml:space="preserve">Adj. Net Debt </t>
  </si>
  <si>
    <t xml:space="preserve">Adj. Net Debt/Adj.EBITDA </t>
  </si>
  <si>
    <t>CapEx (mEUR)</t>
  </si>
  <si>
    <t>with a CapEx average of EUR 325m for 2026-2029</t>
  </si>
  <si>
    <t>Adj. EBITDA (12MT)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</si>
</sst>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000"/>
    <numFmt numFmtId="166" formatCode="#,##0_);\(#,##0\);_(&quot;-- &quot;;_(@_)"/>
    <numFmt numFmtId="167" formatCode="#,##0,,_);\(#,##0,,\)"/>
    <numFmt numFmtId="168" formatCode="#,##0,,_);\(#,##0,,\)_);\-_)"/>
    <numFmt numFmtId="169" formatCode="#,##0.0,,_);\(#,##0.0,,\)_);\-_)"/>
    <numFmt numFmtId="170" formatCode="#,##0.0_);\(#,##0.0\);_(&quot;-- &quot;;_(@_)"/>
    <numFmt numFmtId="171" formatCode="0.0\x"/>
    <numFmt numFmtId="172" formatCode="0.00\x"/>
  </numFmts>
  <fonts count="28" x14ac:knownFonts="1">
    <font>
      <sz val="11"/>
      <color theme="1"/>
      <name val="Calibri"/>
      <family val="2"/>
      <scheme val="minor"/>
    </font>
    <font>
      <sz val="8"/>
      <color theme="1"/>
      <name val="Arial"/>
      <family val="2"/>
    </font>
    <font>
      <sz val="8"/>
      <color theme="1"/>
      <name val="Arial"/>
      <family val="2"/>
    </font>
    <font>
      <sz val="8"/>
      <color theme="1"/>
      <name val="Arial"/>
      <family val="2"/>
    </font>
    <font>
      <b/>
      <sz val="8"/>
      <color rgb="FF0091D2"/>
      <name val="Arial"/>
      <family val="2"/>
    </font>
    <font>
      <sz val="8"/>
      <color theme="1"/>
      <name val="Arial"/>
      <family val="2"/>
    </font>
    <font>
      <i/>
      <sz val="8"/>
      <color theme="1"/>
      <name val="Arial"/>
      <family val="2"/>
    </font>
    <font>
      <b/>
      <sz val="8"/>
      <color rgb="FF000000"/>
      <name val="Arial"/>
      <family val="2"/>
    </font>
    <font>
      <sz val="8"/>
      <color rgb="FF000000"/>
      <name val="Arial"/>
      <family val="2"/>
    </font>
    <font>
      <b/>
      <sz val="8"/>
      <color theme="1"/>
      <name val="Arial"/>
      <family val="2"/>
    </font>
    <font>
      <sz val="10"/>
      <name val="Arial"/>
      <family val="2"/>
    </font>
    <font>
      <b/>
      <sz val="11"/>
      <color theme="1"/>
      <name val="Calibri"/>
      <family val="2"/>
      <scheme val="minor"/>
    </font>
    <font>
      <i/>
      <sz val="7"/>
      <color rgb="FF000000"/>
      <name val="Arial"/>
      <family val="2"/>
    </font>
    <font>
      <sz val="11"/>
      <color theme="1"/>
      <name val="Calibri"/>
      <family val="2"/>
      <scheme val="minor"/>
    </font>
    <font>
      <b/>
      <sz val="11"/>
      <color theme="8"/>
      <name val="Arial"/>
      <family val="2"/>
    </font>
    <font>
      <sz val="11"/>
      <color theme="8"/>
      <name val="Arial"/>
      <family val="2"/>
    </font>
    <font>
      <sz val="8"/>
      <name val="Arial"/>
      <family val="2"/>
    </font>
    <font>
      <b/>
      <sz val="9"/>
      <color theme="1"/>
      <name val="Arial"/>
      <family val="2"/>
    </font>
    <font>
      <sz val="9"/>
      <color theme="1"/>
      <name val="Arial"/>
      <family val="2"/>
    </font>
    <font>
      <b/>
      <sz val="10"/>
      <name val="Arial"/>
      <family val="2"/>
    </font>
    <font>
      <b/>
      <sz val="12"/>
      <color theme="1"/>
      <name val="Calibri"/>
      <family val="2"/>
      <scheme val="minor"/>
    </font>
    <font>
      <b/>
      <sz val="12"/>
      <color theme="8"/>
      <name val="Arial"/>
      <family val="2"/>
    </font>
    <font>
      <sz val="8"/>
      <name val="Calibri"/>
      <family val="2"/>
      <scheme val="minor"/>
    </font>
    <font>
      <b/>
      <sz val="9"/>
      <color theme="1"/>
      <name val="Arial Black"/>
      <family val="2"/>
    </font>
    <font>
      <b/>
      <sz val="9"/>
      <name val="Arial"/>
      <family val="2"/>
    </font>
    <font>
      <i/>
      <sz val="8"/>
      <color theme="1"/>
      <name val="Calibri"/>
      <family val="2"/>
      <scheme val="minor"/>
    </font>
    <font>
      <b/>
      <i/>
      <sz val="11"/>
      <color theme="1"/>
      <name val="Calibri"/>
      <family val="2"/>
      <scheme val="minor"/>
    </font>
    <font>
      <b/>
      <i/>
      <sz val="8"/>
      <color theme="1"/>
      <name val="Arial"/>
      <family val="2"/>
    </font>
  </fonts>
  <fills count="11">
    <fill>
      <patternFill patternType="none"/>
    </fill>
    <fill>
      <patternFill patternType="gray125"/>
    </fill>
    <fill>
      <patternFill patternType="solid">
        <fgColor rgb="FFE7E6E6"/>
        <bgColor indexed="64"/>
      </patternFill>
    </fill>
    <fill>
      <patternFill patternType="solid">
        <fgColor rgb="FFFFFFFF"/>
        <bgColor indexed="64"/>
      </patternFill>
    </fill>
    <fill>
      <patternFill patternType="solid">
        <fgColor rgb="FFF2F2F2"/>
        <bgColor indexed="64"/>
      </patternFill>
    </fill>
    <fill>
      <patternFill patternType="solid">
        <fgColor rgb="FFD9D9D9"/>
        <bgColor indexed="64"/>
      </patternFill>
    </fill>
    <fill>
      <patternFill patternType="solid">
        <fgColor theme="0"/>
        <bgColor indexed="64"/>
      </patternFill>
    </fill>
    <fill>
      <patternFill patternType="solid">
        <fgColor theme="2"/>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tint="-4.9989318521683403E-2"/>
        <bgColor indexed="64"/>
      </patternFill>
    </fill>
  </fills>
  <borders count="37">
    <border>
      <left/>
      <right/>
      <top/>
      <bottom/>
      <diagonal/>
    </border>
    <border>
      <left/>
      <right style="thick">
        <color rgb="FFFFFFFF"/>
      </right>
      <top style="medium">
        <color rgb="FF0091D2"/>
      </top>
      <bottom style="medium">
        <color indexed="64"/>
      </bottom>
      <diagonal/>
    </border>
    <border>
      <left/>
      <right/>
      <top style="medium">
        <color rgb="FF0091D2"/>
      </top>
      <bottom style="medium">
        <color indexed="64"/>
      </bottom>
      <diagonal/>
    </border>
    <border>
      <left/>
      <right style="thick">
        <color rgb="FFFFFFFF"/>
      </right>
      <top/>
      <bottom style="medium">
        <color indexed="64"/>
      </bottom>
      <diagonal/>
    </border>
    <border>
      <left/>
      <right/>
      <top/>
      <bottom style="medium">
        <color indexed="64"/>
      </bottom>
      <diagonal/>
    </border>
    <border>
      <left/>
      <right style="thick">
        <color rgb="FFFFFFFF"/>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ck">
        <color rgb="FFFFFFFF"/>
      </right>
      <top/>
      <bottom/>
      <diagonal/>
    </border>
    <border>
      <left/>
      <right/>
      <top style="thin">
        <color auto="1"/>
      </top>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style="thin">
        <color auto="1"/>
      </top>
      <bottom/>
      <diagonal/>
    </border>
    <border>
      <left/>
      <right style="thick">
        <color rgb="FFFFFFFF"/>
      </right>
      <top/>
      <bottom style="thin">
        <color theme="1" tint="0.249977111117893"/>
      </bottom>
      <diagonal/>
    </border>
    <border>
      <left/>
      <right/>
      <top/>
      <bottom style="thin">
        <color theme="1" tint="0.249977111117893"/>
      </bottom>
      <diagonal/>
    </border>
    <border>
      <left/>
      <right style="thick">
        <color rgb="FFFFFFFF"/>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style="thick">
        <color rgb="FFFFFFFF"/>
      </left>
      <right/>
      <top style="thin">
        <color theme="1" tint="0.249977111117893"/>
      </top>
      <bottom style="thin">
        <color theme="1" tint="0.249977111117893"/>
      </bottom>
      <diagonal/>
    </border>
    <border>
      <left/>
      <right style="thick">
        <color rgb="FFFFFFFF"/>
      </right>
      <top style="medium">
        <color rgb="FF0091D2"/>
      </top>
      <bottom/>
      <diagonal/>
    </border>
    <border>
      <left/>
      <right/>
      <top style="medium">
        <color rgb="FF0091D2"/>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auto="1"/>
      </top>
      <bottom style="thin">
        <color theme="1" tint="0.24997711111789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9">
    <xf numFmtId="0" fontId="0" fillId="0" borderId="0"/>
    <xf numFmtId="3" fontId="10" fillId="0" borderId="0"/>
    <xf numFmtId="3" fontId="10" fillId="0" borderId="0"/>
    <xf numFmtId="164"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3" fillId="0" borderId="0" applyFont="0" applyFill="0" applyBorder="0" applyAlignment="0" applyProtection="0"/>
    <xf numFmtId="0" fontId="10" fillId="0" borderId="0"/>
  </cellStyleXfs>
  <cellXfs count="207">
    <xf numFmtId="0" fontId="0" fillId="0" borderId="0" xfId="0"/>
    <xf numFmtId="0" fontId="11" fillId="0" borderId="0" xfId="0" applyFont="1"/>
    <xf numFmtId="0" fontId="4" fillId="0" borderId="1" xfId="0" applyFont="1" applyBorder="1" applyAlignment="1">
      <alignment horizontal="left" vertical="center" wrapText="1"/>
    </xf>
    <xf numFmtId="0" fontId="12" fillId="3"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5"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Alignment="1">
      <alignment horizontal="left"/>
    </xf>
    <xf numFmtId="0" fontId="0" fillId="6" borderId="0" xfId="0" applyFill="1"/>
    <xf numFmtId="0" fontId="11" fillId="0" borderId="0" xfId="0" applyFont="1" applyAlignment="1">
      <alignment horizontal="left"/>
    </xf>
    <xf numFmtId="166" fontId="5" fillId="6" borderId="0" xfId="0" applyNumberFormat="1" applyFont="1" applyFill="1" applyAlignment="1">
      <alignment horizontal="left" vertical="center"/>
    </xf>
    <xf numFmtId="166" fontId="8" fillId="6" borderId="0" xfId="0" applyNumberFormat="1" applyFont="1" applyFill="1" applyAlignment="1">
      <alignment horizontal="left" vertical="center"/>
    </xf>
    <xf numFmtId="167" fontId="7" fillId="4" borderId="3" xfId="0" applyNumberFormat="1" applyFont="1" applyFill="1" applyBorder="1" applyAlignment="1">
      <alignment horizontal="center" vertical="center" wrapText="1"/>
    </xf>
    <xf numFmtId="167" fontId="7" fillId="4" borderId="4" xfId="0" applyNumberFormat="1" applyFont="1" applyFill="1" applyBorder="1" applyAlignment="1">
      <alignment horizontal="center" vertical="center" wrapText="1"/>
    </xf>
    <xf numFmtId="167" fontId="7" fillId="4" borderId="8" xfId="0" applyNumberFormat="1" applyFont="1" applyFill="1" applyBorder="1" applyAlignment="1">
      <alignment horizontal="center" vertical="center" wrapText="1"/>
    </xf>
    <xf numFmtId="167" fontId="0" fillId="0" borderId="0" xfId="0" applyNumberFormat="1" applyAlignment="1">
      <alignment horizontal="center"/>
    </xf>
    <xf numFmtId="167" fontId="7" fillId="5" borderId="3" xfId="0" applyNumberFormat="1" applyFont="1" applyFill="1" applyBorder="1" applyAlignment="1">
      <alignment horizontal="center" vertical="center" wrapText="1"/>
    </xf>
    <xf numFmtId="167" fontId="7" fillId="5" borderId="4" xfId="0" applyNumberFormat="1" applyFont="1" applyFill="1" applyBorder="1" applyAlignment="1">
      <alignment horizontal="center" vertical="center" wrapText="1"/>
    </xf>
    <xf numFmtId="167" fontId="7" fillId="5" borderId="8" xfId="0" applyNumberFormat="1" applyFont="1" applyFill="1" applyBorder="1" applyAlignment="1">
      <alignment horizontal="center" vertical="center" wrapText="1"/>
    </xf>
    <xf numFmtId="167" fontId="7" fillId="5" borderId="5" xfId="0" applyNumberFormat="1" applyFont="1" applyFill="1" applyBorder="1" applyAlignment="1">
      <alignment horizontal="center" vertical="center" wrapText="1"/>
    </xf>
    <xf numFmtId="167" fontId="7" fillId="5" borderId="6" xfId="0" applyNumberFormat="1" applyFont="1" applyFill="1" applyBorder="1" applyAlignment="1">
      <alignment horizontal="center" vertical="center" wrapText="1"/>
    </xf>
    <xf numFmtId="167" fontId="7" fillId="5" borderId="7" xfId="0" applyNumberFormat="1" applyFont="1" applyFill="1" applyBorder="1" applyAlignment="1">
      <alignment horizontal="center" vertical="center" wrapText="1"/>
    </xf>
    <xf numFmtId="2" fontId="12" fillId="3" borderId="3" xfId="0" applyNumberFormat="1" applyFont="1" applyFill="1" applyBorder="1" applyAlignment="1">
      <alignment horizontal="center" vertical="center" wrapText="1"/>
    </xf>
    <xf numFmtId="2" fontId="12" fillId="3" borderId="4" xfId="0" applyNumberFormat="1" applyFont="1" applyFill="1" applyBorder="1" applyAlignment="1">
      <alignment horizontal="center" vertical="center" wrapText="1"/>
    </xf>
    <xf numFmtId="2" fontId="0" fillId="0" borderId="0" xfId="0" applyNumberFormat="1" applyAlignment="1">
      <alignment horizontal="center"/>
    </xf>
    <xf numFmtId="2" fontId="12" fillId="3" borderId="8" xfId="0" applyNumberFormat="1" applyFont="1" applyFill="1" applyBorder="1" applyAlignment="1">
      <alignment horizontal="center" vertical="center" wrapText="1"/>
    </xf>
    <xf numFmtId="168" fontId="0" fillId="0" borderId="0" xfId="0" applyNumberFormat="1"/>
    <xf numFmtId="169" fontId="0" fillId="0" borderId="0" xfId="0" applyNumberFormat="1"/>
    <xf numFmtId="0" fontId="14" fillId="0" borderId="0" xfId="0" applyFont="1" applyAlignment="1">
      <alignment wrapText="1"/>
    </xf>
    <xf numFmtId="0" fontId="16" fillId="0" borderId="0" xfId="0" applyFont="1" applyAlignment="1">
      <alignment wrapText="1"/>
    </xf>
    <xf numFmtId="37" fontId="7" fillId="4" borderId="3" xfId="0" applyNumberFormat="1" applyFont="1" applyFill="1" applyBorder="1" applyAlignment="1">
      <alignment horizontal="center" vertical="center" wrapText="1"/>
    </xf>
    <xf numFmtId="37" fontId="7" fillId="4" borderId="4" xfId="0" applyNumberFormat="1" applyFont="1" applyFill="1" applyBorder="1" applyAlignment="1">
      <alignment horizontal="center" vertical="center" wrapText="1"/>
    </xf>
    <xf numFmtId="37" fontId="0" fillId="0" borderId="0" xfId="0" applyNumberFormat="1" applyAlignment="1">
      <alignment horizontal="center"/>
    </xf>
    <xf numFmtId="37" fontId="7" fillId="4" borderId="8" xfId="0" applyNumberFormat="1" applyFont="1" applyFill="1" applyBorder="1" applyAlignment="1">
      <alignment horizontal="center" vertical="center" wrapText="1"/>
    </xf>
    <xf numFmtId="37" fontId="7" fillId="5" borderId="3" xfId="0" applyNumberFormat="1" applyFont="1" applyFill="1" applyBorder="1" applyAlignment="1">
      <alignment horizontal="center" vertical="center" wrapText="1"/>
    </xf>
    <xf numFmtId="37" fontId="7" fillId="5" borderId="4" xfId="0" applyNumberFormat="1" applyFont="1" applyFill="1" applyBorder="1" applyAlignment="1">
      <alignment horizontal="center" vertical="center" wrapText="1"/>
    </xf>
    <xf numFmtId="37" fontId="7" fillId="5" borderId="8" xfId="0" applyNumberFormat="1" applyFont="1" applyFill="1" applyBorder="1" applyAlignment="1">
      <alignment horizontal="center" vertical="center" wrapText="1"/>
    </xf>
    <xf numFmtId="37" fontId="7" fillId="5" borderId="5" xfId="0" applyNumberFormat="1" applyFont="1" applyFill="1" applyBorder="1" applyAlignment="1">
      <alignment horizontal="center" vertical="center" wrapText="1"/>
    </xf>
    <xf numFmtId="37" fontId="7" fillId="5" borderId="6" xfId="0" applyNumberFormat="1" applyFont="1" applyFill="1" applyBorder="1" applyAlignment="1">
      <alignment horizontal="center" vertical="center" wrapText="1"/>
    </xf>
    <xf numFmtId="37" fontId="7" fillId="5" borderId="7" xfId="0" applyNumberFormat="1" applyFont="1" applyFill="1" applyBorder="1" applyAlignment="1">
      <alignment horizontal="center" vertical="center" wrapText="1"/>
    </xf>
    <xf numFmtId="0" fontId="7" fillId="9" borderId="3" xfId="0" applyFont="1" applyFill="1" applyBorder="1" applyAlignment="1">
      <alignment horizontal="left" vertical="center" wrapText="1"/>
    </xf>
    <xf numFmtId="167" fontId="0" fillId="9" borderId="0" xfId="0" applyNumberFormat="1" applyFill="1" applyAlignment="1">
      <alignment horizontal="center"/>
    </xf>
    <xf numFmtId="37" fontId="7" fillId="9" borderId="3" xfId="0" applyNumberFormat="1" applyFont="1" applyFill="1" applyBorder="1" applyAlignment="1">
      <alignment horizontal="center" vertical="center" wrapText="1"/>
    </xf>
    <xf numFmtId="37" fontId="7" fillId="9" borderId="4" xfId="0" applyNumberFormat="1" applyFont="1" applyFill="1" applyBorder="1" applyAlignment="1">
      <alignment horizontal="center" vertical="center" wrapText="1"/>
    </xf>
    <xf numFmtId="37" fontId="0" fillId="9" borderId="0" xfId="0" applyNumberFormat="1" applyFill="1" applyAlignment="1">
      <alignment horizontal="center"/>
    </xf>
    <xf numFmtId="37" fontId="7" fillId="9" borderId="8" xfId="0" applyNumberFormat="1" applyFont="1" applyFill="1" applyBorder="1" applyAlignment="1">
      <alignment horizontal="center" vertical="center" wrapText="1"/>
    </xf>
    <xf numFmtId="0" fontId="15" fillId="0" borderId="0" xfId="0" applyFont="1" applyAlignment="1">
      <alignment horizontal="left"/>
    </xf>
    <xf numFmtId="0" fontId="18" fillId="10" borderId="0" xfId="0" applyFont="1" applyFill="1" applyAlignment="1">
      <alignment horizontal="left"/>
    </xf>
    <xf numFmtId="0" fontId="0" fillId="10" borderId="0" xfId="0" applyFill="1" applyAlignment="1">
      <alignment horizontal="left"/>
    </xf>
    <xf numFmtId="0" fontId="0" fillId="10" borderId="0" xfId="0" applyFill="1"/>
    <xf numFmtId="0" fontId="18" fillId="0" borderId="0" xfId="0" applyFont="1"/>
    <xf numFmtId="0" fontId="18" fillId="0" borderId="0" xfId="0" applyFont="1" applyAlignment="1">
      <alignment wrapText="1"/>
    </xf>
    <xf numFmtId="0" fontId="10" fillId="10" borderId="9" xfId="8" applyFill="1" applyBorder="1" applyAlignment="1">
      <alignment wrapText="1"/>
    </xf>
    <xf numFmtId="0" fontId="10" fillId="6" borderId="0" xfId="8" applyFill="1" applyAlignment="1">
      <alignment wrapText="1"/>
    </xf>
    <xf numFmtId="0" fontId="7" fillId="10" borderId="0" xfId="0" applyFont="1" applyFill="1" applyAlignment="1">
      <alignment horizontal="justify" vertical="center"/>
    </xf>
    <xf numFmtId="9" fontId="9" fillId="10" borderId="0" xfId="7" applyFont="1" applyFill="1" applyAlignment="1">
      <alignment horizontal="left"/>
    </xf>
    <xf numFmtId="0" fontId="17" fillId="10" borderId="0" xfId="0" applyFont="1" applyFill="1"/>
    <xf numFmtId="0" fontId="4" fillId="6" borderId="0" xfId="0" applyFont="1" applyFill="1" applyAlignment="1">
      <alignment horizontal="center" vertical="center" wrapText="1"/>
    </xf>
    <xf numFmtId="2" fontId="12" fillId="6" borderId="0" xfId="0" applyNumberFormat="1" applyFont="1" applyFill="1" applyAlignment="1">
      <alignment horizontal="center" vertical="center" wrapText="1"/>
    </xf>
    <xf numFmtId="167" fontId="7" fillId="6" borderId="0" xfId="0" applyNumberFormat="1" applyFont="1" applyFill="1" applyAlignment="1">
      <alignment horizontal="center" vertical="center" wrapText="1"/>
    </xf>
    <xf numFmtId="169" fontId="0" fillId="6" borderId="0" xfId="0" applyNumberFormat="1" applyFill="1"/>
    <xf numFmtId="37" fontId="7" fillId="6" borderId="0" xfId="0" applyNumberFormat="1" applyFont="1" applyFill="1" applyAlignment="1">
      <alignment horizontal="center" vertical="center" wrapText="1"/>
    </xf>
    <xf numFmtId="2" fontId="12" fillId="3" borderId="7" xfId="0" applyNumberFormat="1" applyFont="1" applyFill="1" applyBorder="1" applyAlignment="1">
      <alignment horizontal="center" vertical="center" wrapText="1"/>
    </xf>
    <xf numFmtId="0" fontId="20" fillId="0" borderId="0" xfId="0" applyFont="1"/>
    <xf numFmtId="0" fontId="21" fillId="0" borderId="0" xfId="0" applyFont="1" applyAlignment="1">
      <alignment horizontal="left"/>
    </xf>
    <xf numFmtId="2" fontId="12" fillId="3" borderId="11" xfId="0" applyNumberFormat="1" applyFont="1" applyFill="1" applyBorder="1" applyAlignment="1">
      <alignment horizontal="center" vertical="center" wrapText="1"/>
    </xf>
    <xf numFmtId="2" fontId="6" fillId="0" borderId="0" xfId="0" applyNumberFormat="1" applyFont="1" applyAlignment="1">
      <alignment horizontal="left" vertical="center"/>
    </xf>
    <xf numFmtId="165" fontId="6" fillId="0" borderId="0" xfId="0" applyNumberFormat="1" applyFont="1" applyAlignment="1">
      <alignment horizontal="left" vertical="center"/>
    </xf>
    <xf numFmtId="0" fontId="4" fillId="0" borderId="9" xfId="0" applyFont="1" applyBorder="1" applyAlignment="1">
      <alignment horizontal="left" vertical="center"/>
    </xf>
    <xf numFmtId="165" fontId="6" fillId="0" borderId="10" xfId="0" applyNumberFormat="1" applyFont="1" applyBorder="1" applyAlignment="1">
      <alignment horizontal="left" vertical="center"/>
    </xf>
    <xf numFmtId="0" fontId="7" fillId="2" borderId="10" xfId="0" applyFont="1" applyFill="1" applyBorder="1" applyAlignment="1">
      <alignment horizontal="justify" vertical="center"/>
    </xf>
    <xf numFmtId="0" fontId="7" fillId="0" borderId="10" xfId="0" applyFont="1" applyBorder="1" applyAlignment="1">
      <alignment horizontal="justify" vertical="center"/>
    </xf>
    <xf numFmtId="4" fontId="7" fillId="2" borderId="10" xfId="0" applyNumberFormat="1" applyFont="1" applyFill="1" applyBorder="1" applyAlignment="1">
      <alignment horizontal="justify" vertical="center"/>
    </xf>
    <xf numFmtId="0" fontId="9" fillId="2" borderId="10" xfId="0" applyFont="1" applyFill="1" applyBorder="1" applyAlignment="1">
      <alignment horizontal="justify" vertical="center"/>
    </xf>
    <xf numFmtId="0" fontId="5" fillId="0" borderId="10" xfId="0" applyFont="1" applyBorder="1" applyAlignment="1">
      <alignment vertical="center"/>
    </xf>
    <xf numFmtId="2" fontId="6" fillId="0" borderId="10" xfId="0" applyNumberFormat="1" applyFont="1" applyBorder="1" applyAlignment="1">
      <alignment horizontal="left" vertical="center"/>
    </xf>
    <xf numFmtId="166" fontId="8" fillId="2" borderId="10" xfId="0" applyNumberFormat="1" applyFont="1" applyFill="1" applyBorder="1" applyAlignment="1">
      <alignment horizontal="left" vertical="center"/>
    </xf>
    <xf numFmtId="166" fontId="5" fillId="2" borderId="10" xfId="0" applyNumberFormat="1" applyFont="1" applyFill="1" applyBorder="1" applyAlignment="1">
      <alignment horizontal="left" vertical="center"/>
    </xf>
    <xf numFmtId="166" fontId="8" fillId="6" borderId="10" xfId="0" applyNumberFormat="1" applyFont="1" applyFill="1" applyBorder="1" applyAlignment="1">
      <alignment horizontal="left" vertical="center"/>
    </xf>
    <xf numFmtId="166" fontId="8" fillId="0" borderId="10" xfId="0" applyNumberFormat="1" applyFont="1" applyBorder="1" applyAlignment="1">
      <alignment horizontal="left" vertical="center"/>
    </xf>
    <xf numFmtId="166" fontId="5" fillId="0" borderId="10" xfId="0" applyNumberFormat="1" applyFont="1" applyBorder="1" applyAlignment="1">
      <alignment horizontal="left" vertical="center"/>
    </xf>
    <xf numFmtId="37" fontId="8" fillId="0" borderId="10" xfId="0" applyNumberFormat="1" applyFont="1" applyBorder="1" applyAlignment="1">
      <alignment horizontal="left" vertical="center"/>
    </xf>
    <xf numFmtId="39" fontId="8" fillId="0" borderId="10" xfId="0" applyNumberFormat="1" applyFont="1" applyBorder="1" applyAlignment="1">
      <alignment horizontal="left" vertical="center"/>
    </xf>
    <xf numFmtId="39" fontId="5" fillId="6" borderId="10" xfId="0" applyNumberFormat="1" applyFont="1" applyFill="1" applyBorder="1" applyAlignment="1">
      <alignment horizontal="left" vertical="center"/>
    </xf>
    <xf numFmtId="39" fontId="8" fillId="0" borderId="12" xfId="0" applyNumberFormat="1" applyFont="1" applyBorder="1" applyAlignment="1">
      <alignment horizontal="left" vertical="center"/>
    </xf>
    <xf numFmtId="0" fontId="4" fillId="0" borderId="13" xfId="0" applyFont="1" applyBorder="1" applyAlignment="1">
      <alignment horizontal="left" vertical="center"/>
    </xf>
    <xf numFmtId="2" fontId="6" fillId="0" borderId="14" xfId="0" applyNumberFormat="1" applyFont="1" applyBorder="1" applyAlignment="1">
      <alignment horizontal="left" vertical="center"/>
    </xf>
    <xf numFmtId="166" fontId="8" fillId="2" borderId="14" xfId="0" applyNumberFormat="1" applyFont="1" applyFill="1" applyBorder="1" applyAlignment="1">
      <alignment horizontal="left" vertical="center"/>
    </xf>
    <xf numFmtId="166" fontId="8" fillId="6" borderId="14" xfId="0" applyNumberFormat="1" applyFont="1" applyFill="1" applyBorder="1" applyAlignment="1">
      <alignment horizontal="left" vertical="center"/>
    </xf>
    <xf numFmtId="166" fontId="8" fillId="0" borderId="14" xfId="0" applyNumberFormat="1" applyFont="1" applyBorder="1" applyAlignment="1">
      <alignment horizontal="left" vertical="center"/>
    </xf>
    <xf numFmtId="166" fontId="5" fillId="2" borderId="14" xfId="0" applyNumberFormat="1" applyFont="1" applyFill="1" applyBorder="1" applyAlignment="1">
      <alignment horizontal="left" vertical="center"/>
    </xf>
    <xf numFmtId="166" fontId="5" fillId="0" borderId="14" xfId="0" applyNumberFormat="1" applyFont="1" applyBorder="1" applyAlignment="1">
      <alignment horizontal="left" vertical="center"/>
    </xf>
    <xf numFmtId="37" fontId="8" fillId="0" borderId="14" xfId="0" applyNumberFormat="1" applyFont="1" applyBorder="1" applyAlignment="1">
      <alignment horizontal="left" vertical="center"/>
    </xf>
    <xf numFmtId="39" fontId="8" fillId="0" borderId="14" xfId="0" applyNumberFormat="1" applyFont="1" applyBorder="1" applyAlignment="1">
      <alignment horizontal="left" vertical="center"/>
    </xf>
    <xf numFmtId="39" fontId="5" fillId="6" borderId="14" xfId="0" applyNumberFormat="1" applyFont="1" applyFill="1" applyBorder="1" applyAlignment="1">
      <alignment horizontal="left" vertical="center"/>
    </xf>
    <xf numFmtId="39" fontId="8" fillId="0" borderId="15" xfId="0" applyNumberFormat="1" applyFont="1" applyBorder="1" applyAlignment="1">
      <alignment horizontal="left" vertical="center"/>
    </xf>
    <xf numFmtId="0" fontId="4" fillId="0" borderId="17" xfId="0" applyFont="1" applyBorder="1" applyAlignment="1">
      <alignment horizontal="left" vertical="center"/>
    </xf>
    <xf numFmtId="166" fontId="5" fillId="6" borderId="14" xfId="0" applyNumberFormat="1" applyFont="1" applyFill="1" applyBorder="1" applyAlignment="1">
      <alignment horizontal="left" vertical="center"/>
    </xf>
    <xf numFmtId="37" fontId="5" fillId="0" borderId="14" xfId="0" applyNumberFormat="1" applyFont="1" applyBorder="1" applyAlignment="1">
      <alignment horizontal="left" vertical="center"/>
    </xf>
    <xf numFmtId="39" fontId="5" fillId="0" borderId="14" xfId="0" applyNumberFormat="1" applyFont="1" applyBorder="1" applyAlignment="1">
      <alignment horizontal="left" vertical="center"/>
    </xf>
    <xf numFmtId="39" fontId="8" fillId="0" borderId="18" xfId="0" applyNumberFormat="1" applyFont="1" applyBorder="1" applyAlignment="1">
      <alignment horizontal="left" vertical="center"/>
    </xf>
    <xf numFmtId="0" fontId="4" fillId="0" borderId="20" xfId="0" applyFont="1" applyBorder="1" applyAlignment="1">
      <alignment horizontal="left" vertical="center"/>
    </xf>
    <xf numFmtId="2" fontId="6" fillId="0" borderId="21" xfId="0" applyNumberFormat="1" applyFont="1" applyBorder="1" applyAlignment="1">
      <alignment horizontal="left" vertical="center"/>
    </xf>
    <xf numFmtId="166" fontId="8" fillId="2" borderId="21" xfId="0" applyNumberFormat="1" applyFont="1" applyFill="1" applyBorder="1" applyAlignment="1">
      <alignment horizontal="left" vertical="center"/>
    </xf>
    <xf numFmtId="166" fontId="8" fillId="6" borderId="21" xfId="0" applyNumberFormat="1" applyFont="1" applyFill="1" applyBorder="1" applyAlignment="1">
      <alignment horizontal="left" vertical="center"/>
    </xf>
    <xf numFmtId="166" fontId="8" fillId="0" borderId="21" xfId="0" applyNumberFormat="1" applyFont="1" applyBorder="1" applyAlignment="1">
      <alignment horizontal="left" vertical="center"/>
    </xf>
    <xf numFmtId="166" fontId="5" fillId="2" borderId="21" xfId="0" applyNumberFormat="1" applyFont="1" applyFill="1" applyBorder="1" applyAlignment="1">
      <alignment horizontal="left" vertical="center"/>
    </xf>
    <xf numFmtId="166" fontId="5" fillId="0" borderId="21" xfId="0" applyNumberFormat="1" applyFont="1" applyBorder="1" applyAlignment="1">
      <alignment horizontal="left" vertical="center"/>
    </xf>
    <xf numFmtId="37" fontId="8" fillId="0" borderId="21" xfId="0" applyNumberFormat="1" applyFont="1" applyBorder="1" applyAlignment="1">
      <alignment horizontal="left" vertical="center"/>
    </xf>
    <xf numFmtId="39" fontId="8" fillId="0" borderId="21" xfId="0" applyNumberFormat="1" applyFont="1" applyBorder="1" applyAlignment="1">
      <alignment horizontal="left" vertical="center"/>
    </xf>
    <xf numFmtId="39" fontId="5" fillId="6" borderId="21" xfId="0" applyNumberFormat="1" applyFont="1" applyFill="1" applyBorder="1" applyAlignment="1">
      <alignment horizontal="left" vertical="center"/>
    </xf>
    <xf numFmtId="39" fontId="8" fillId="0" borderId="22" xfId="0" applyNumberFormat="1" applyFont="1" applyBorder="1" applyAlignment="1">
      <alignment horizontal="left" vertical="center"/>
    </xf>
    <xf numFmtId="0" fontId="0" fillId="0" borderId="19" xfId="0" applyBorder="1" applyAlignment="1">
      <alignment horizontal="left"/>
    </xf>
    <xf numFmtId="0" fontId="0" fillId="0" borderId="16" xfId="0" applyBorder="1" applyAlignment="1">
      <alignment horizontal="left"/>
    </xf>
    <xf numFmtId="0" fontId="9" fillId="2" borderId="24" xfId="0" applyFont="1" applyFill="1" applyBorder="1" applyAlignment="1">
      <alignment horizontal="justify" vertical="center"/>
    </xf>
    <xf numFmtId="166" fontId="8" fillId="2" borderId="23" xfId="0" applyNumberFormat="1" applyFont="1" applyFill="1" applyBorder="1" applyAlignment="1">
      <alignment horizontal="left" vertical="center"/>
    </xf>
    <xf numFmtId="166" fontId="5" fillId="2" borderId="23" xfId="0" applyNumberFormat="1" applyFont="1" applyFill="1" applyBorder="1" applyAlignment="1">
      <alignment horizontal="left" vertical="center"/>
    </xf>
    <xf numFmtId="0" fontId="2" fillId="6" borderId="26" xfId="0" applyFont="1" applyFill="1" applyBorder="1" applyAlignment="1">
      <alignment horizontal="justify" vertical="center"/>
    </xf>
    <xf numFmtId="166" fontId="8" fillId="6" borderId="26" xfId="0" applyNumberFormat="1" applyFont="1" applyFill="1" applyBorder="1" applyAlignment="1">
      <alignment horizontal="left" vertical="center"/>
    </xf>
    <xf numFmtId="166" fontId="5" fillId="6" borderId="25" xfId="0" applyNumberFormat="1" applyFont="1" applyFill="1" applyBorder="1" applyAlignment="1">
      <alignment horizontal="left" vertical="center"/>
    </xf>
    <xf numFmtId="0" fontId="8" fillId="0" borderId="26" xfId="0" applyFont="1" applyBorder="1" applyAlignment="1">
      <alignment horizontal="justify" vertical="center"/>
    </xf>
    <xf numFmtId="166" fontId="5" fillId="0" borderId="26" xfId="0" applyNumberFormat="1" applyFont="1" applyBorder="1" applyAlignment="1">
      <alignment horizontal="left" vertical="center"/>
    </xf>
    <xf numFmtId="166" fontId="8" fillId="0" borderId="25" xfId="0" applyNumberFormat="1" applyFont="1" applyBorder="1" applyAlignment="1">
      <alignment horizontal="left" vertical="center"/>
    </xf>
    <xf numFmtId="166" fontId="8" fillId="2" borderId="25" xfId="0" applyNumberFormat="1" applyFont="1" applyFill="1" applyBorder="1" applyAlignment="1">
      <alignment horizontal="left" vertical="center"/>
    </xf>
    <xf numFmtId="166" fontId="5" fillId="2" borderId="25" xfId="0" applyNumberFormat="1" applyFont="1" applyFill="1" applyBorder="1" applyAlignment="1">
      <alignment horizontal="left" vertical="center"/>
    </xf>
    <xf numFmtId="0" fontId="9" fillId="2" borderId="26" xfId="0" applyFont="1" applyFill="1" applyBorder="1" applyAlignment="1">
      <alignment horizontal="justify" vertical="center"/>
    </xf>
    <xf numFmtId="166" fontId="8" fillId="0" borderId="27" xfId="0" applyNumberFormat="1" applyFont="1" applyBorder="1" applyAlignment="1">
      <alignment horizontal="left" vertical="center"/>
    </xf>
    <xf numFmtId="0" fontId="9" fillId="10" borderId="0" xfId="0" applyFont="1" applyFill="1" applyAlignment="1">
      <alignment horizontal="left"/>
    </xf>
    <xf numFmtId="0" fontId="0" fillId="6" borderId="0" xfId="0" applyFill="1" applyAlignment="1">
      <alignment horizontal="left"/>
    </xf>
    <xf numFmtId="0" fontId="23" fillId="0" borderId="0" xfId="0" applyFont="1" applyAlignment="1">
      <alignment horizontal="left" vertical="center"/>
    </xf>
    <xf numFmtId="0" fontId="9" fillId="10" borderId="10" xfId="0" applyFont="1" applyFill="1" applyBorder="1"/>
    <xf numFmtId="0" fontId="9" fillId="10" borderId="9" xfId="0" applyFont="1" applyFill="1" applyBorder="1"/>
    <xf numFmtId="0" fontId="24" fillId="0" borderId="0" xfId="0" applyFont="1"/>
    <xf numFmtId="0" fontId="2" fillId="10" borderId="0" xfId="0" applyFont="1" applyFill="1"/>
    <xf numFmtId="0" fontId="9" fillId="6" borderId="0" xfId="0" applyFont="1" applyFill="1"/>
    <xf numFmtId="0" fontId="2" fillId="6" borderId="0" xfId="0" applyFont="1" applyFill="1"/>
    <xf numFmtId="0" fontId="18" fillId="6" borderId="0" xfId="0" applyFont="1" applyFill="1" applyAlignment="1">
      <alignment horizontal="left"/>
    </xf>
    <xf numFmtId="0" fontId="4" fillId="0" borderId="28" xfId="0" applyFont="1" applyBorder="1" applyAlignment="1">
      <alignment horizontal="left" vertical="center"/>
    </xf>
    <xf numFmtId="0" fontId="8" fillId="6" borderId="10" xfId="0" applyFont="1" applyFill="1" applyBorder="1" applyAlignment="1">
      <alignment horizontal="justify" vertical="center"/>
    </xf>
    <xf numFmtId="0" fontId="8" fillId="0" borderId="10" xfId="0" applyFont="1" applyBorder="1" applyAlignment="1">
      <alignment horizontal="justify" vertical="center"/>
    </xf>
    <xf numFmtId="0" fontId="8" fillId="0" borderId="12" xfId="0" applyFont="1" applyBorder="1" applyAlignment="1">
      <alignment horizontal="justify" vertical="center"/>
    </xf>
    <xf numFmtId="0" fontId="5" fillId="6" borderId="9" xfId="0" applyFont="1" applyFill="1" applyBorder="1" applyAlignment="1">
      <alignment horizontal="justify" vertical="center" wrapText="1"/>
    </xf>
    <xf numFmtId="166" fontId="5" fillId="0" borderId="9" xfId="0" applyNumberFormat="1" applyFont="1" applyBorder="1" applyAlignment="1">
      <alignment horizontal="left" vertical="center" wrapText="1"/>
    </xf>
    <xf numFmtId="3" fontId="5" fillId="0" borderId="9" xfId="0" applyNumberFormat="1" applyFont="1" applyBorder="1" applyAlignment="1">
      <alignment horizontal="left" vertical="center" wrapText="1"/>
    </xf>
    <xf numFmtId="0" fontId="5" fillId="6" borderId="10" xfId="0" applyFont="1" applyFill="1" applyBorder="1" applyAlignment="1">
      <alignment horizontal="justify" vertical="center" wrapText="1"/>
    </xf>
    <xf numFmtId="166" fontId="5" fillId="0" borderId="10" xfId="0" applyNumberFormat="1" applyFont="1" applyBorder="1" applyAlignment="1">
      <alignment horizontal="left" vertical="center" wrapText="1"/>
    </xf>
    <xf numFmtId="3" fontId="5" fillId="0" borderId="10" xfId="0" applyNumberFormat="1" applyFont="1" applyBorder="1" applyAlignment="1">
      <alignment horizontal="left" vertical="center" wrapText="1"/>
    </xf>
    <xf numFmtId="0" fontId="3" fillId="6" borderId="10" xfId="0" applyFont="1" applyFill="1" applyBorder="1" applyAlignment="1">
      <alignment horizontal="justify" vertical="center" wrapText="1"/>
    </xf>
    <xf numFmtId="166" fontId="5" fillId="6" borderId="10" xfId="0" applyNumberFormat="1" applyFont="1" applyFill="1" applyBorder="1" applyAlignment="1">
      <alignment horizontal="left" vertical="center" wrapText="1"/>
    </xf>
    <xf numFmtId="0" fontId="9" fillId="2" borderId="10" xfId="0" applyFont="1" applyFill="1" applyBorder="1" applyAlignment="1">
      <alignment horizontal="justify" vertical="center" wrapText="1"/>
    </xf>
    <xf numFmtId="3" fontId="5" fillId="2" borderId="10" xfId="0" applyNumberFormat="1" applyFont="1" applyFill="1" applyBorder="1" applyAlignment="1">
      <alignment horizontal="left" vertical="center" wrapText="1"/>
    </xf>
    <xf numFmtId="0" fontId="9" fillId="0" borderId="10" xfId="0" applyFont="1" applyBorder="1" applyAlignment="1">
      <alignment horizontal="justify" vertical="center" wrapText="1"/>
    </xf>
    <xf numFmtId="0" fontId="5" fillId="0" borderId="10" xfId="0" applyFont="1" applyBorder="1" applyAlignment="1">
      <alignment horizontal="justify" vertical="center" wrapText="1"/>
    </xf>
    <xf numFmtId="3" fontId="5" fillId="2" borderId="12" xfId="0" applyNumberFormat="1" applyFont="1" applyFill="1" applyBorder="1" applyAlignment="1">
      <alignment horizontal="left" vertical="center" wrapText="1"/>
    </xf>
    <xf numFmtId="166" fontId="9" fillId="2" borderId="10" xfId="0" applyNumberFormat="1" applyFont="1" applyFill="1" applyBorder="1" applyAlignment="1">
      <alignment horizontal="left" vertical="center" wrapText="1"/>
    </xf>
    <xf numFmtId="3" fontId="9" fillId="2" borderId="10" xfId="0" applyNumberFormat="1" applyFont="1" applyFill="1" applyBorder="1" applyAlignment="1">
      <alignment horizontal="left" vertical="center" wrapText="1"/>
    </xf>
    <xf numFmtId="166" fontId="9" fillId="8" borderId="10" xfId="0" applyNumberFormat="1" applyFont="1" applyFill="1" applyBorder="1" applyAlignment="1">
      <alignment horizontal="left" vertical="center" wrapText="1"/>
    </xf>
    <xf numFmtId="0" fontId="2" fillId="6" borderId="10" xfId="0" applyFont="1" applyFill="1" applyBorder="1" applyAlignment="1">
      <alignment horizontal="justify" vertical="center" wrapText="1"/>
    </xf>
    <xf numFmtId="0" fontId="4" fillId="0" borderId="29" xfId="0" applyFont="1" applyBorder="1" applyAlignment="1">
      <alignment horizontal="left" vertical="center"/>
    </xf>
    <xf numFmtId="166" fontId="5" fillId="2" borderId="30" xfId="0" applyNumberFormat="1" applyFont="1" applyFill="1" applyBorder="1" applyAlignment="1">
      <alignment horizontal="left" vertical="center"/>
    </xf>
    <xf numFmtId="166" fontId="5" fillId="0" borderId="31" xfId="0" applyNumberFormat="1" applyFont="1" applyBorder="1" applyAlignment="1">
      <alignment horizontal="left" vertical="center"/>
    </xf>
    <xf numFmtId="166" fontId="5" fillId="6" borderId="31" xfId="0" applyNumberFormat="1" applyFont="1" applyFill="1" applyBorder="1" applyAlignment="1">
      <alignment horizontal="left" vertical="center"/>
    </xf>
    <xf numFmtId="166" fontId="5" fillId="2" borderId="31" xfId="0" applyNumberFormat="1" applyFont="1" applyFill="1" applyBorder="1" applyAlignment="1">
      <alignment horizontal="left" vertical="center"/>
    </xf>
    <xf numFmtId="170" fontId="5" fillId="0" borderId="31" xfId="0" applyNumberFormat="1" applyFont="1" applyBorder="1" applyAlignment="1">
      <alignment horizontal="left" vertical="center"/>
    </xf>
    <xf numFmtId="166" fontId="5" fillId="7" borderId="31" xfId="0" applyNumberFormat="1" applyFont="1" applyFill="1" applyBorder="1" applyAlignment="1">
      <alignment horizontal="left" vertical="center"/>
    </xf>
    <xf numFmtId="0" fontId="0" fillId="0" borderId="31" xfId="0" applyBorder="1"/>
    <xf numFmtId="0" fontId="0" fillId="0" borderId="31" xfId="0" applyBorder="1" applyAlignment="1">
      <alignment horizontal="left"/>
    </xf>
    <xf numFmtId="166" fontId="5" fillId="2" borderId="32" xfId="0" applyNumberFormat="1" applyFont="1" applyFill="1" applyBorder="1" applyAlignment="1">
      <alignment horizontal="left" vertical="center"/>
    </xf>
    <xf numFmtId="0" fontId="9" fillId="2" borderId="30" xfId="0" applyFont="1" applyFill="1" applyBorder="1" applyAlignment="1">
      <alignment horizontal="justify" vertical="center"/>
    </xf>
    <xf numFmtId="0" fontId="5" fillId="0" borderId="31" xfId="0" applyFont="1" applyBorder="1" applyAlignment="1">
      <alignment horizontal="justify" vertical="center"/>
    </xf>
    <xf numFmtId="0" fontId="9" fillId="2" borderId="31" xfId="0" applyFont="1" applyFill="1" applyBorder="1" applyAlignment="1">
      <alignment horizontal="justify" vertical="center"/>
    </xf>
    <xf numFmtId="0" fontId="5" fillId="6" borderId="31" xfId="0" applyFont="1" applyFill="1" applyBorder="1" applyAlignment="1">
      <alignment horizontal="justify" vertical="center"/>
    </xf>
    <xf numFmtId="0" fontId="9" fillId="6" borderId="31" xfId="0" applyFont="1" applyFill="1" applyBorder="1" applyAlignment="1">
      <alignment horizontal="justify" vertical="center"/>
    </xf>
    <xf numFmtId="0" fontId="9" fillId="2" borderId="32" xfId="0" applyFont="1" applyFill="1" applyBorder="1" applyAlignment="1">
      <alignment horizontal="justify" vertical="center"/>
    </xf>
    <xf numFmtId="0" fontId="2" fillId="0" borderId="31" xfId="0" applyFont="1" applyBorder="1" applyAlignment="1">
      <alignment horizontal="justify" vertical="center"/>
    </xf>
    <xf numFmtId="166" fontId="5" fillId="0" borderId="32" xfId="0" applyNumberFormat="1" applyFont="1" applyBorder="1" applyAlignment="1">
      <alignment horizontal="left" vertical="center"/>
    </xf>
    <xf numFmtId="0" fontId="2" fillId="0" borderId="32" xfId="0" applyFont="1" applyBorder="1" applyAlignment="1">
      <alignment horizontal="justify" vertical="center"/>
    </xf>
    <xf numFmtId="0" fontId="0" fillId="0" borderId="10" xfId="0" applyBorder="1"/>
    <xf numFmtId="0" fontId="11" fillId="0" borderId="10" xfId="0" applyFont="1" applyBorder="1" applyAlignment="1">
      <alignment horizontal="left"/>
    </xf>
    <xf numFmtId="0" fontId="0" fillId="0" borderId="10" xfId="0" applyBorder="1" applyAlignment="1">
      <alignment horizontal="left"/>
    </xf>
    <xf numFmtId="0" fontId="9" fillId="2" borderId="33" xfId="0" applyFont="1" applyFill="1" applyBorder="1" applyAlignment="1">
      <alignment horizontal="justify" vertical="center"/>
    </xf>
    <xf numFmtId="171" fontId="5" fillId="2" borderId="12" xfId="0" applyNumberFormat="1" applyFont="1" applyFill="1" applyBorder="1" applyAlignment="1">
      <alignment horizontal="left" vertical="center" wrapText="1"/>
    </xf>
    <xf numFmtId="0" fontId="11" fillId="10" borderId="34" xfId="0" applyFont="1" applyFill="1" applyBorder="1"/>
    <xf numFmtId="0" fontId="0" fillId="10" borderId="34" xfId="0" applyFill="1" applyBorder="1"/>
    <xf numFmtId="3" fontId="0" fillId="10" borderId="34" xfId="0" applyNumberFormat="1" applyFill="1" applyBorder="1"/>
    <xf numFmtId="171" fontId="0" fillId="0" borderId="0" xfId="0" applyNumberFormat="1"/>
    <xf numFmtId="0" fontId="11" fillId="10" borderId="36" xfId="0" applyFont="1" applyFill="1" applyBorder="1"/>
    <xf numFmtId="0" fontId="11" fillId="0" borderId="35" xfId="0" applyFont="1" applyBorder="1"/>
    <xf numFmtId="0" fontId="1" fillId="0" borderId="0" xfId="0" applyFont="1"/>
    <xf numFmtId="0" fontId="1" fillId="0" borderId="0" xfId="0" applyFont="1" applyAlignment="1">
      <alignment vertical="center"/>
    </xf>
    <xf numFmtId="0" fontId="1" fillId="6" borderId="10" xfId="0" applyFont="1" applyFill="1" applyBorder="1" applyAlignment="1">
      <alignment horizontal="justify" vertical="center" wrapText="1"/>
    </xf>
    <xf numFmtId="0" fontId="1" fillId="0" borderId="31" xfId="0" applyFont="1" applyBorder="1" applyAlignment="1">
      <alignment horizontal="justify" vertical="center"/>
    </xf>
    <xf numFmtId="166" fontId="1" fillId="0" borderId="31" xfId="0" applyNumberFormat="1" applyFont="1" applyBorder="1" applyAlignment="1">
      <alignment horizontal="left" vertical="center"/>
    </xf>
    <xf numFmtId="0" fontId="1" fillId="6" borderId="31" xfId="0" applyFont="1" applyFill="1" applyBorder="1" applyAlignment="1">
      <alignment horizontal="justify" vertical="center"/>
    </xf>
    <xf numFmtId="0" fontId="1" fillId="0" borderId="32" xfId="0" applyFont="1" applyBorder="1" applyAlignment="1">
      <alignment horizontal="justify" vertical="center"/>
    </xf>
    <xf numFmtId="0" fontId="1" fillId="10" borderId="0" xfId="0" applyFont="1" applyFill="1" applyAlignment="1">
      <alignment horizontal="left" vertical="center"/>
    </xf>
    <xf numFmtId="0" fontId="1" fillId="10" borderId="0" xfId="0" applyFont="1" applyFill="1"/>
    <xf numFmtId="166" fontId="1" fillId="2" borderId="32" xfId="0" applyNumberFormat="1" applyFont="1" applyFill="1" applyBorder="1" applyAlignment="1">
      <alignment horizontal="left" vertical="center"/>
    </xf>
    <xf numFmtId="166" fontId="1" fillId="0" borderId="32" xfId="0" applyNumberFormat="1" applyFont="1" applyBorder="1" applyAlignment="1">
      <alignment horizontal="left" vertical="center"/>
    </xf>
    <xf numFmtId="0" fontId="25" fillId="0" borderId="0" xfId="0" applyFont="1"/>
    <xf numFmtId="0" fontId="26" fillId="10" borderId="34" xfId="0" applyFont="1" applyFill="1" applyBorder="1"/>
    <xf numFmtId="15" fontId="11" fillId="10" borderId="34" xfId="0" applyNumberFormat="1" applyFont="1" applyFill="1" applyBorder="1" applyAlignment="1">
      <alignment horizontal="right"/>
    </xf>
    <xf numFmtId="0" fontId="27" fillId="0" borderId="9" xfId="0" applyFont="1" applyBorder="1" applyAlignment="1">
      <alignment horizontal="left" vertical="center"/>
    </xf>
    <xf numFmtId="172" fontId="11" fillId="10" borderId="34" xfId="0" applyNumberFormat="1" applyFont="1" applyFill="1" applyBorder="1"/>
  </cellXfs>
  <cellStyles count="9">
    <cellStyle name="Comma 10" xfId="3" xr:uid="{00000000-0005-0000-0000-000000000000}"/>
    <cellStyle name="Normal" xfId="0" builtinId="0"/>
    <cellStyle name="Normal 2" xfId="1" xr:uid="{00000000-0005-0000-0000-000002000000}"/>
    <cellStyle name="Normal 2 2" xfId="4" xr:uid="{00000000-0005-0000-0000-000003000000}"/>
    <cellStyle name="Normal 2 40" xfId="2" xr:uid="{00000000-0005-0000-0000-000004000000}"/>
    <cellStyle name="Normal 3" xfId="6" xr:uid="{00000000-0005-0000-0000-000005000000}"/>
    <cellStyle name="Percent" xfId="7" builtinId="5"/>
    <cellStyle name="Percent 2" xfId="5" xr:uid="{00000000-0005-0000-0000-000007000000}"/>
    <cellStyle name="Standard_consensus_1 2 2" xfId="8" xr:uid="{66561122-351B-4F17-9059-0A7443FB57D8}"/>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2.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ses.com\vierg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client\GROUPS\ANALYSTE\ALEX\vierg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isa.astra.ses\global%20finance\SES%20Group\SES%20MM\Financials\Brochure-2000\Exhibit%203%20Key%20Fin%20Highligh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nts%20and%20Settings\rberth\My%20Documents\104che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S%20Group\SES%20SA\SES%20SA%20Total\DM_Total\DM%20BUD%20SES&amp;SMM%20TO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ses.com\SES%20Group\SES%20MM\Financials\Brochure-2000\Exhibit%203%20Key%20Fin%20Highligh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GROUPS\ANALYSTE\ALEX\vier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isa.astra.ses\global%20finance\SES%20Group\SES%20SA\SES%20SA%20Total\DM_Total\DM%20BUD%20SES&amp;SMM%20TO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isa\finance\SES%20Group\SES%20SA\SES%20SA%20Total\DM_Total\DM%20BUD%20SES&amp;SMM%20TO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ES%20Group\SES%20SA\SES%20SA%20Total\DM_Total\DM%20BUD%20SES&amp;SMM%20TOT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d.ses.com\SES%20MM\Financials\Brochure-2000\Exhibit%203%20Key%20Fin%20Highligh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GROUPS\ANALYSTE\ALEX\vier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 val="Dropdowns"/>
      <sheetName val="Adjusted FCF 2022 (YTD De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Financial Highlights"/>
      <sheetName val="Key Financial Highlights (2)"/>
      <sheetName val="periodic (L1+L2)"/>
      <sheetName val="DCF Conso full"/>
      <sheetName val="DCF Conso w-o DTH"/>
      <sheetName val="Info"/>
      <sheetName val="Lists"/>
    </sheetNames>
    <sheetDataSet>
      <sheetData sheetId="0" refreshError="1">
        <row r="1">
          <cell r="H1" t="str">
            <v>Exhibit 1</v>
          </cell>
        </row>
        <row r="224">
          <cell r="AR224">
            <v>850.9</v>
          </cell>
          <cell r="AS224">
            <v>2386.4918769841265</v>
          </cell>
          <cell r="AT224">
            <v>8934.2247988095241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104check"/>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Financial Highlights"/>
      <sheetName val="Key Financial Highlights (2)"/>
      <sheetName val="DCF Conso full"/>
      <sheetName val="DCF Conso w-o DTH"/>
      <sheetName val="periodic (L1+L2)"/>
      <sheetName val="Info"/>
      <sheetName val="Lists"/>
      <sheetName val="List"/>
    </sheetNames>
    <sheetDataSet>
      <sheetData sheetId="0" refreshError="1">
        <row r="1">
          <cell r="H1" t="str">
            <v>Exhibit 1</v>
          </cell>
        </row>
        <row r="152">
          <cell r="AH152" t="str">
            <v>1993</v>
          </cell>
          <cell r="AI152" t="str">
            <v>1994</v>
          </cell>
          <cell r="AJ152" t="str">
            <v>1995</v>
          </cell>
          <cell r="AK152" t="str">
            <v>1996</v>
          </cell>
          <cell r="AL152" t="str">
            <v>1997</v>
          </cell>
        </row>
        <row r="164">
          <cell r="AH164">
            <v>53.1</v>
          </cell>
          <cell r="AI164">
            <v>59.1</v>
          </cell>
          <cell r="AJ164">
            <v>65.3</v>
          </cell>
          <cell r="AK164">
            <v>69.899999999999991</v>
          </cell>
          <cell r="AL164">
            <v>73.699999999999989</v>
          </cell>
        </row>
        <row r="223">
          <cell r="AR223">
            <v>1998</v>
          </cell>
          <cell r="AS223" t="str">
            <v>1999 F-Cast</v>
          </cell>
          <cell r="AT223" t="str">
            <v>2000 Bud</v>
          </cell>
        </row>
        <row r="224">
          <cell r="AP224" t="str">
            <v>Total Revenues</v>
          </cell>
          <cell r="AR224">
            <v>850.9</v>
          </cell>
          <cell r="AS224">
            <v>2386.4918769841265</v>
          </cell>
          <cell r="AT224">
            <v>8934.2247988095241</v>
          </cell>
        </row>
        <row r="225">
          <cell r="AP225" t="str">
            <v xml:space="preserve">Total Expenses </v>
          </cell>
          <cell r="AR225">
            <v>7527.4</v>
          </cell>
          <cell r="AS225">
            <v>5549.7373728553075</v>
          </cell>
          <cell r="AT225">
            <v>9698.5402252927597</v>
          </cell>
        </row>
        <row r="226">
          <cell r="AP226" t="str">
            <v>Net Income</v>
          </cell>
          <cell r="AR226">
            <v>-6676.5</v>
          </cell>
          <cell r="AS226">
            <v>-3163.2454958711814</v>
          </cell>
          <cell r="AT226">
            <v>-764.315426483235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Sum by Acc"/>
      <sheetName val="By Parentproject"/>
      <sheetName val="Chart"/>
      <sheetName val="Chart Data"/>
    </sheetNames>
    <sheetDataSet>
      <sheetData sheetId="0"/>
      <sheetData sheetId="1"/>
      <sheetData sheetId="2"/>
      <sheetData sheetId="3" refreshError="1"/>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Financial Highlights"/>
      <sheetName val="Key Financial Highlights (2)"/>
      <sheetName val="DCF Conso full"/>
      <sheetName val="DCF Conso w-o DTH"/>
      <sheetName val="periodic (L1+L2)"/>
    </sheetNames>
    <sheetDataSet>
      <sheetData sheetId="0" refreshError="1">
        <row r="1">
          <cell r="H1" t="str">
            <v>Exhibit 1</v>
          </cell>
        </row>
        <row r="223">
          <cell r="AR223">
            <v>1998</v>
          </cell>
          <cell r="AS223" t="str">
            <v>1999 F-Cast</v>
          </cell>
          <cell r="AT223" t="str">
            <v>2000 Bud</v>
          </cell>
        </row>
        <row r="224">
          <cell r="AR224">
            <v>850.9</v>
          </cell>
          <cell r="AS224">
            <v>2386.4918769841265</v>
          </cell>
          <cell r="AT224">
            <v>8934.2247988095241</v>
          </cell>
        </row>
        <row r="225">
          <cell r="AR225">
            <v>7527.4</v>
          </cell>
          <cell r="AS225">
            <v>5549.7373728553075</v>
          </cell>
          <cell r="AT225">
            <v>9698.5402252927597</v>
          </cell>
        </row>
        <row r="226">
          <cell r="AR226">
            <v>-6676.5</v>
          </cell>
          <cell r="AS226">
            <v>-3163.2454958711814</v>
          </cell>
          <cell r="AT226">
            <v>-764.315426483235</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I66"/>
  <sheetViews>
    <sheetView showGridLines="0" zoomScale="84" zoomScaleNormal="100" workbookViewId="0">
      <pane xSplit="2" ySplit="3" topLeftCell="C4" activePane="bottomRight" state="frozen"/>
      <selection pane="topRight" activeCell="C1" sqref="C1"/>
      <selection pane="bottomLeft" activeCell="A4" sqref="A4"/>
      <selection pane="bottomRight" activeCell="G17" sqref="G17"/>
    </sheetView>
  </sheetViews>
  <sheetFormatPr defaultRowHeight="14.5" x14ac:dyDescent="0.35"/>
  <cols>
    <col min="1" max="1" width="3.81640625" customWidth="1"/>
    <col min="2" max="2" width="58.453125" customWidth="1"/>
    <col min="3" max="9" width="7.54296875" style="10" customWidth="1"/>
  </cols>
  <sheetData>
    <row r="1" spans="2:9" ht="15.5" x14ac:dyDescent="0.35">
      <c r="B1" s="66" t="s">
        <v>128</v>
      </c>
    </row>
    <row r="2" spans="2:9" x14ac:dyDescent="0.35">
      <c r="B2" s="71" t="s">
        <v>0</v>
      </c>
      <c r="C2" s="88">
        <v>2018</v>
      </c>
      <c r="D2" s="99">
        <v>2019</v>
      </c>
      <c r="E2" s="104">
        <v>2020</v>
      </c>
      <c r="F2" s="99">
        <v>2021</v>
      </c>
      <c r="G2" s="99">
        <v>2022</v>
      </c>
      <c r="H2" s="71">
        <v>2023</v>
      </c>
      <c r="I2" s="71">
        <v>2024</v>
      </c>
    </row>
    <row r="3" spans="2:9" x14ac:dyDescent="0.35">
      <c r="B3" s="72" t="s">
        <v>117</v>
      </c>
      <c r="C3" s="89">
        <v>1.1838416666666667</v>
      </c>
      <c r="D3" s="89">
        <v>1.1213</v>
      </c>
      <c r="E3" s="105">
        <v>1.1384000000000001</v>
      </c>
      <c r="F3" s="89">
        <v>1.19</v>
      </c>
      <c r="G3" s="89">
        <v>1.06</v>
      </c>
      <c r="H3" s="78">
        <v>1.08</v>
      </c>
      <c r="I3" s="78">
        <v>1.0900000000000001</v>
      </c>
    </row>
    <row r="4" spans="2:9" x14ac:dyDescent="0.35">
      <c r="B4" s="73" t="s">
        <v>1</v>
      </c>
      <c r="C4" s="90">
        <v>2010.2504396123788</v>
      </c>
      <c r="D4" s="93">
        <v>1983.9</v>
      </c>
      <c r="E4" s="106">
        <v>1876</v>
      </c>
      <c r="F4" s="90">
        <v>1782</v>
      </c>
      <c r="G4" s="90">
        <v>1944</v>
      </c>
      <c r="H4" s="79">
        <v>2030</v>
      </c>
      <c r="I4" s="79">
        <v>2001</v>
      </c>
    </row>
    <row r="5" spans="2:9" s="11" customFormat="1" x14ac:dyDescent="0.35">
      <c r="B5" s="141" t="s">
        <v>189</v>
      </c>
      <c r="C5" s="91"/>
      <c r="D5" s="100"/>
      <c r="E5" s="107">
        <v>10</v>
      </c>
      <c r="F5" s="91">
        <v>901</v>
      </c>
      <c r="G5" s="91">
        <v>184</v>
      </c>
      <c r="H5" s="81">
        <v>2744</v>
      </c>
      <c r="I5" s="81">
        <v>88</v>
      </c>
    </row>
    <row r="6" spans="2:9" s="11" customFormat="1" x14ac:dyDescent="0.35">
      <c r="B6" s="141" t="s">
        <v>132</v>
      </c>
      <c r="C6" s="91"/>
      <c r="D6" s="100"/>
      <c r="E6" s="107"/>
      <c r="F6" s="91"/>
      <c r="G6" s="91"/>
      <c r="H6" s="81">
        <v>5</v>
      </c>
      <c r="I6" s="81">
        <v>3</v>
      </c>
    </row>
    <row r="7" spans="2:9" x14ac:dyDescent="0.35">
      <c r="B7" s="142" t="s">
        <v>2</v>
      </c>
      <c r="C7" s="92">
        <v>-285.8382883409862</v>
      </c>
      <c r="D7" s="94">
        <v>-269.10000000000002</v>
      </c>
      <c r="E7" s="108">
        <v>-291</v>
      </c>
      <c r="F7" s="92">
        <v>-319</v>
      </c>
      <c r="G7" s="92">
        <v>-351</v>
      </c>
      <c r="H7" s="82">
        <v>-444</v>
      </c>
      <c r="I7" s="82">
        <v>-461</v>
      </c>
    </row>
    <row r="8" spans="2:9" x14ac:dyDescent="0.35">
      <c r="B8" s="142" t="s">
        <v>3</v>
      </c>
      <c r="C8" s="92">
        <v>-305.72151888825766</v>
      </c>
      <c r="D8" s="94">
        <v>-311.7</v>
      </c>
      <c r="E8" s="108">
        <v>-330</v>
      </c>
      <c r="F8" s="92">
        <v>-304</v>
      </c>
      <c r="G8" s="92">
        <v>-330</v>
      </c>
      <c r="H8" s="82">
        <v>-409</v>
      </c>
      <c r="I8" s="82">
        <v>-402</v>
      </c>
    </row>
    <row r="9" spans="2:9" x14ac:dyDescent="0.35">
      <c r="B9" s="142" t="s">
        <v>4</v>
      </c>
      <c r="C9" s="92">
        <v>-163.31685928391397</v>
      </c>
      <c r="D9" s="100">
        <v>-186</v>
      </c>
      <c r="E9" s="108">
        <v>-186</v>
      </c>
      <c r="F9" s="92">
        <v>-198</v>
      </c>
      <c r="G9" s="92">
        <v>-205</v>
      </c>
      <c r="H9" s="82">
        <v>-244</v>
      </c>
      <c r="I9" s="82">
        <v>-236</v>
      </c>
    </row>
    <row r="10" spans="2:9" x14ac:dyDescent="0.35">
      <c r="B10" s="75" t="s">
        <v>5</v>
      </c>
      <c r="C10" s="90">
        <v>-754.77666651315781</v>
      </c>
      <c r="D10" s="93">
        <v>-767.3</v>
      </c>
      <c r="E10" s="106">
        <v>-807</v>
      </c>
      <c r="F10" s="90">
        <v>-821</v>
      </c>
      <c r="G10" s="90">
        <v>-886</v>
      </c>
      <c r="H10" s="79">
        <v>-1097</v>
      </c>
      <c r="I10" s="79">
        <v>-1099</v>
      </c>
    </row>
    <row r="11" spans="2:9" x14ac:dyDescent="0.35">
      <c r="B11" s="76" t="s">
        <v>6</v>
      </c>
      <c r="C11" s="93">
        <v>1255.5</v>
      </c>
      <c r="D11" s="90">
        <v>1216.5999999999999</v>
      </c>
      <c r="E11" s="109">
        <v>1079</v>
      </c>
      <c r="F11" s="93">
        <v>1862</v>
      </c>
      <c r="G11" s="93">
        <v>1242</v>
      </c>
      <c r="H11" s="80">
        <v>3682</v>
      </c>
      <c r="I11" s="80">
        <v>993</v>
      </c>
    </row>
    <row r="12" spans="2:9" x14ac:dyDescent="0.35">
      <c r="B12" s="142" t="s">
        <v>7</v>
      </c>
      <c r="C12" s="92">
        <v>-625.9</v>
      </c>
      <c r="D12" s="94">
        <v>-664</v>
      </c>
      <c r="E12" s="108">
        <v>-625</v>
      </c>
      <c r="F12" s="92">
        <v>-575</v>
      </c>
      <c r="G12" s="92">
        <v>-642</v>
      </c>
      <c r="H12" s="82">
        <v>-603</v>
      </c>
      <c r="I12" s="82">
        <v>-650</v>
      </c>
    </row>
    <row r="13" spans="2:9" x14ac:dyDescent="0.35">
      <c r="B13" s="142" t="s">
        <v>8</v>
      </c>
      <c r="C13" s="92">
        <v>-82.1</v>
      </c>
      <c r="D13" s="94">
        <v>-90</v>
      </c>
      <c r="E13" s="108">
        <v>-95</v>
      </c>
      <c r="F13" s="92">
        <v>-95</v>
      </c>
      <c r="G13" s="92">
        <v>-63</v>
      </c>
      <c r="H13" s="82">
        <v>-89</v>
      </c>
      <c r="I13" s="82">
        <v>-156</v>
      </c>
    </row>
    <row r="14" spans="2:9" x14ac:dyDescent="0.35">
      <c r="B14" s="142" t="s">
        <v>165</v>
      </c>
      <c r="C14" s="92">
        <v>-156</v>
      </c>
      <c r="D14" s="94">
        <v>-97</v>
      </c>
      <c r="E14" s="108">
        <v>-277</v>
      </c>
      <c r="F14" s="92">
        <v>-724</v>
      </c>
      <c r="G14" s="92">
        <v>-397</v>
      </c>
      <c r="H14" s="82">
        <v>-3676</v>
      </c>
      <c r="I14" s="82">
        <v>-123</v>
      </c>
    </row>
    <row r="15" spans="2:9" x14ac:dyDescent="0.35">
      <c r="B15" s="76" t="s">
        <v>133</v>
      </c>
      <c r="C15" s="93">
        <v>391.1</v>
      </c>
      <c r="D15" s="90">
        <v>366</v>
      </c>
      <c r="E15" s="109">
        <v>82</v>
      </c>
      <c r="F15" s="93">
        <v>468</v>
      </c>
      <c r="G15" s="93">
        <v>140</v>
      </c>
      <c r="H15" s="80">
        <v>-686</v>
      </c>
      <c r="I15" s="80">
        <v>64</v>
      </c>
    </row>
    <row r="16" spans="2:9" x14ac:dyDescent="0.35">
      <c r="B16" s="76" t="s">
        <v>9</v>
      </c>
      <c r="C16" s="93">
        <v>-146.30000000000001</v>
      </c>
      <c r="D16" s="90">
        <v>-165.9</v>
      </c>
      <c r="E16" s="109">
        <v>-184</v>
      </c>
      <c r="F16" s="93">
        <v>-71</v>
      </c>
      <c r="G16" s="93">
        <v>-88</v>
      </c>
      <c r="H16" s="80">
        <v>-42</v>
      </c>
      <c r="I16" s="80">
        <v>-3</v>
      </c>
    </row>
    <row r="17" spans="2:9" x14ac:dyDescent="0.35">
      <c r="B17" s="142" t="s">
        <v>166</v>
      </c>
      <c r="C17" s="92"/>
      <c r="D17" s="94"/>
      <c r="E17" s="108"/>
      <c r="F17" s="92"/>
      <c r="G17" s="92"/>
      <c r="H17" s="82"/>
      <c r="I17" s="82">
        <v>21</v>
      </c>
    </row>
    <row r="18" spans="2:9" x14ac:dyDescent="0.35">
      <c r="B18" s="76" t="s">
        <v>135</v>
      </c>
      <c r="C18" s="93">
        <v>244.8</v>
      </c>
      <c r="D18" s="90">
        <v>199.5</v>
      </c>
      <c r="E18" s="109">
        <v>-102</v>
      </c>
      <c r="F18" s="93">
        <v>397</v>
      </c>
      <c r="G18" s="93">
        <v>52</v>
      </c>
      <c r="H18" s="80">
        <v>-728</v>
      </c>
      <c r="I18" s="80">
        <v>82</v>
      </c>
    </row>
    <row r="19" spans="2:9" x14ac:dyDescent="0.35">
      <c r="B19" s="142" t="s">
        <v>75</v>
      </c>
      <c r="C19" s="92">
        <v>41.9</v>
      </c>
      <c r="D19" s="94">
        <v>76</v>
      </c>
      <c r="E19" s="108">
        <v>7</v>
      </c>
      <c r="F19" s="92">
        <v>49</v>
      </c>
      <c r="G19" s="92">
        <v>-87</v>
      </c>
      <c r="H19" s="82">
        <v>-176</v>
      </c>
      <c r="I19" s="82">
        <v>-55</v>
      </c>
    </row>
    <row r="20" spans="2:9" x14ac:dyDescent="0.35">
      <c r="B20" s="76" t="s">
        <v>134</v>
      </c>
      <c r="C20" s="93">
        <v>286.7</v>
      </c>
      <c r="D20" s="90">
        <v>276</v>
      </c>
      <c r="E20" s="109">
        <v>-95</v>
      </c>
      <c r="F20" s="93">
        <v>446</v>
      </c>
      <c r="G20" s="93">
        <v>-35</v>
      </c>
      <c r="H20" s="80">
        <v>-904</v>
      </c>
      <c r="I20" s="80">
        <v>27</v>
      </c>
    </row>
    <row r="21" spans="2:9" x14ac:dyDescent="0.35">
      <c r="B21" s="76" t="s">
        <v>136</v>
      </c>
      <c r="C21" s="93">
        <v>286.7</v>
      </c>
      <c r="D21" s="90">
        <v>276</v>
      </c>
      <c r="E21" s="109">
        <v>-95</v>
      </c>
      <c r="F21" s="93">
        <f>F20</f>
        <v>446</v>
      </c>
      <c r="G21" s="93">
        <f>G20</f>
        <v>-35</v>
      </c>
      <c r="H21" s="80">
        <f>H20</f>
        <v>-904</v>
      </c>
      <c r="I21" s="80">
        <f>I20</f>
        <v>27</v>
      </c>
    </row>
    <row r="22" spans="2:9" x14ac:dyDescent="0.35">
      <c r="B22" s="77" t="s">
        <v>10</v>
      </c>
      <c r="C22" s="94"/>
      <c r="D22" s="94"/>
      <c r="E22" s="110"/>
      <c r="F22" s="94"/>
      <c r="G22" s="94"/>
      <c r="H22" s="83"/>
      <c r="I22" s="83"/>
    </row>
    <row r="23" spans="2:9" x14ac:dyDescent="0.35">
      <c r="B23" s="142" t="s">
        <v>11</v>
      </c>
      <c r="C23" s="92">
        <v>-5.6874179027896998</v>
      </c>
      <c r="D23" s="94">
        <v>-20.2</v>
      </c>
      <c r="E23" s="108">
        <v>-9</v>
      </c>
      <c r="F23" s="92">
        <v>7</v>
      </c>
      <c r="G23" s="92">
        <v>1</v>
      </c>
      <c r="H23" s="82">
        <v>1</v>
      </c>
      <c r="I23" s="82">
        <v>-12</v>
      </c>
    </row>
    <row r="24" spans="2:9" x14ac:dyDescent="0.35">
      <c r="B24" s="76" t="s">
        <v>12</v>
      </c>
      <c r="C24" s="93">
        <v>292.38741790278971</v>
      </c>
      <c r="D24" s="90">
        <v>296.2</v>
      </c>
      <c r="E24" s="109">
        <v>-86</v>
      </c>
      <c r="F24" s="93">
        <v>453</v>
      </c>
      <c r="G24" s="93">
        <v>-34</v>
      </c>
      <c r="H24" s="80">
        <v>-905</v>
      </c>
      <c r="I24" s="80">
        <v>15</v>
      </c>
    </row>
    <row r="25" spans="2:9" x14ac:dyDescent="0.35">
      <c r="B25" s="74" t="s">
        <v>137</v>
      </c>
      <c r="C25" s="95"/>
      <c r="D25" s="101"/>
      <c r="E25" s="111"/>
      <c r="F25" s="95"/>
      <c r="G25" s="95"/>
      <c r="H25" s="84"/>
      <c r="I25" s="84"/>
    </row>
    <row r="26" spans="2:9" x14ac:dyDescent="0.35">
      <c r="B26" s="142" t="s">
        <v>13</v>
      </c>
      <c r="C26" s="96">
        <v>0.54</v>
      </c>
      <c r="D26" s="102">
        <v>0.54</v>
      </c>
      <c r="E26" s="112">
        <v>-0.3</v>
      </c>
      <c r="F26" s="96">
        <v>0.92</v>
      </c>
      <c r="G26" s="96">
        <v>-0.16</v>
      </c>
      <c r="H26" s="85">
        <v>-2.14</v>
      </c>
      <c r="I26" s="85">
        <v>0</v>
      </c>
    </row>
    <row r="27" spans="2:9" x14ac:dyDescent="0.35">
      <c r="B27" s="142" t="s">
        <v>14</v>
      </c>
      <c r="C27" s="97">
        <v>0.22</v>
      </c>
      <c r="D27" s="102">
        <v>0.22</v>
      </c>
      <c r="E27" s="113">
        <v>-0.12</v>
      </c>
      <c r="F27" s="97">
        <v>0.37</v>
      </c>
      <c r="G27" s="97">
        <v>-0.06</v>
      </c>
      <c r="H27" s="86">
        <v>-0.86</v>
      </c>
      <c r="I27" s="86">
        <v>0</v>
      </c>
    </row>
    <row r="28" spans="2:9" x14ac:dyDescent="0.35">
      <c r="B28" s="74" t="s">
        <v>15</v>
      </c>
      <c r="C28" s="96"/>
      <c r="D28" s="102"/>
      <c r="E28" s="112"/>
      <c r="F28" s="96"/>
      <c r="G28" s="96"/>
      <c r="H28" s="85"/>
      <c r="I28" s="85"/>
    </row>
    <row r="29" spans="2:9" x14ac:dyDescent="0.35">
      <c r="B29" s="142" t="s">
        <v>13</v>
      </c>
      <c r="C29" s="96">
        <v>0.8</v>
      </c>
      <c r="D29" s="102">
        <v>0.4</v>
      </c>
      <c r="E29" s="112">
        <v>0.4</v>
      </c>
      <c r="F29" s="96">
        <v>0.5</v>
      </c>
      <c r="G29" s="96">
        <v>0.5</v>
      </c>
      <c r="H29" s="85">
        <v>0.5</v>
      </c>
      <c r="I29" s="85">
        <v>0.5</v>
      </c>
    </row>
    <row r="30" spans="2:9" x14ac:dyDescent="0.35">
      <c r="B30" s="143" t="s">
        <v>14</v>
      </c>
      <c r="C30" s="98">
        <v>0.32000000000000006</v>
      </c>
      <c r="D30" s="103">
        <v>0.16</v>
      </c>
      <c r="E30" s="114">
        <v>0.16</v>
      </c>
      <c r="F30" s="103">
        <v>0.2</v>
      </c>
      <c r="G30" s="103">
        <v>0.2</v>
      </c>
      <c r="H30" s="87">
        <v>0.2</v>
      </c>
      <c r="I30" s="87">
        <v>0.2</v>
      </c>
    </row>
    <row r="31" spans="2:9" x14ac:dyDescent="0.35">
      <c r="E31" s="115"/>
      <c r="F31" s="116"/>
      <c r="G31" s="116"/>
    </row>
    <row r="33" spans="2:9" x14ac:dyDescent="0.35">
      <c r="B33" s="117" t="s">
        <v>115</v>
      </c>
      <c r="C33" s="13"/>
      <c r="D33" s="118">
        <v>1238</v>
      </c>
      <c r="E33" s="119">
        <v>1152</v>
      </c>
      <c r="F33" s="119">
        <v>1091</v>
      </c>
      <c r="G33" s="119">
        <v>1105</v>
      </c>
      <c r="H33" s="119">
        <v>1025</v>
      </c>
      <c r="I33" s="119">
        <v>1028</v>
      </c>
    </row>
    <row r="34" spans="2:9" x14ac:dyDescent="0.35">
      <c r="B34" s="120" t="s">
        <v>139</v>
      </c>
      <c r="C34" s="13"/>
      <c r="D34" s="121"/>
      <c r="E34" s="122">
        <v>10</v>
      </c>
      <c r="F34" s="122">
        <v>901</v>
      </c>
      <c r="G34" s="122">
        <v>184</v>
      </c>
      <c r="H34" s="122">
        <v>2744</v>
      </c>
      <c r="I34" s="122">
        <v>88</v>
      </c>
    </row>
    <row r="35" spans="2:9" x14ac:dyDescent="0.35">
      <c r="B35" s="123" t="s">
        <v>80</v>
      </c>
      <c r="C35" s="14"/>
      <c r="D35" s="124"/>
      <c r="E35" s="125">
        <v>-43</v>
      </c>
      <c r="F35" s="125">
        <v>-122</v>
      </c>
      <c r="G35" s="125">
        <v>-30</v>
      </c>
      <c r="H35" s="125">
        <v>-47</v>
      </c>
      <c r="I35" s="125">
        <v>-5</v>
      </c>
    </row>
    <row r="36" spans="2:9" x14ac:dyDescent="0.35">
      <c r="B36" s="123" t="s">
        <v>132</v>
      </c>
      <c r="C36" s="14"/>
      <c r="D36" s="124"/>
      <c r="E36" s="125"/>
      <c r="F36" s="125">
        <v>0</v>
      </c>
      <c r="G36" s="125">
        <v>0</v>
      </c>
      <c r="H36" s="125">
        <v>5</v>
      </c>
      <c r="I36" s="125">
        <v>3</v>
      </c>
    </row>
    <row r="37" spans="2:9" x14ac:dyDescent="0.35">
      <c r="B37" s="123" t="s">
        <v>138</v>
      </c>
      <c r="C37" s="14"/>
      <c r="D37" s="124">
        <v>-21</v>
      </c>
      <c r="E37" s="125">
        <v>-40</v>
      </c>
      <c r="F37" s="125">
        <v>-8</v>
      </c>
      <c r="G37" s="125">
        <v>-17</v>
      </c>
      <c r="H37" s="125">
        <v>-45</v>
      </c>
      <c r="I37" s="125">
        <v>-121</v>
      </c>
    </row>
    <row r="38" spans="2:9" x14ac:dyDescent="0.35">
      <c r="B38" s="128" t="str">
        <f>B11</f>
        <v>EBITDA</v>
      </c>
      <c r="C38" s="13"/>
      <c r="D38" s="126">
        <v>1217</v>
      </c>
      <c r="E38" s="127">
        <v>1079</v>
      </c>
      <c r="F38" s="127">
        <v>1862</v>
      </c>
      <c r="G38" s="127">
        <v>1242</v>
      </c>
      <c r="H38" s="127">
        <v>3682</v>
      </c>
      <c r="I38" s="127">
        <v>993</v>
      </c>
    </row>
    <row r="39" spans="2:9" x14ac:dyDescent="0.35">
      <c r="B39" s="57" t="s">
        <v>123</v>
      </c>
      <c r="C39" s="130"/>
      <c r="D39" s="58">
        <f t="shared" ref="D39:I39" si="0">D33/D4</f>
        <v>0.62402338827561865</v>
      </c>
      <c r="E39" s="58">
        <f t="shared" si="0"/>
        <v>0.61407249466950964</v>
      </c>
      <c r="F39" s="58">
        <f t="shared" si="0"/>
        <v>0.61223344556677894</v>
      </c>
      <c r="G39" s="58">
        <f t="shared" si="0"/>
        <v>0.56841563786008231</v>
      </c>
      <c r="H39" s="58">
        <f t="shared" si="0"/>
        <v>0.50492610837438423</v>
      </c>
      <c r="I39" s="58">
        <f t="shared" si="0"/>
        <v>0.51374312843578207</v>
      </c>
    </row>
    <row r="41" spans="2:9" x14ac:dyDescent="0.35">
      <c r="B41" s="117" t="s">
        <v>116</v>
      </c>
      <c r="C41" s="13"/>
      <c r="D41" s="118"/>
      <c r="E41" s="119"/>
      <c r="F41" s="119">
        <v>323</v>
      </c>
      <c r="G41" s="119">
        <v>300</v>
      </c>
      <c r="H41" s="119">
        <v>215</v>
      </c>
      <c r="I41" s="119">
        <v>126</v>
      </c>
    </row>
    <row r="42" spans="2:9" x14ac:dyDescent="0.35">
      <c r="B42" s="120" t="s">
        <v>139</v>
      </c>
      <c r="C42" s="13"/>
      <c r="D42" s="121"/>
      <c r="E42" s="122"/>
      <c r="F42" s="122">
        <v>901</v>
      </c>
      <c r="G42" s="122">
        <v>184</v>
      </c>
      <c r="H42" s="122">
        <v>2744</v>
      </c>
      <c r="I42" s="122">
        <v>88</v>
      </c>
    </row>
    <row r="43" spans="2:9" x14ac:dyDescent="0.35">
      <c r="B43" s="123" t="s">
        <v>80</v>
      </c>
      <c r="C43" s="14"/>
      <c r="D43" s="124"/>
      <c r="E43" s="125"/>
      <c r="F43" s="125">
        <v>-122</v>
      </c>
      <c r="G43" s="125">
        <v>-30</v>
      </c>
      <c r="H43" s="125">
        <v>-47</v>
      </c>
      <c r="I43" s="125">
        <v>-5</v>
      </c>
    </row>
    <row r="44" spans="2:9" x14ac:dyDescent="0.35">
      <c r="B44" s="123" t="s">
        <v>132</v>
      </c>
      <c r="C44" s="14"/>
      <c r="D44" s="124"/>
      <c r="E44" s="125"/>
      <c r="F44" s="125">
        <v>0</v>
      </c>
      <c r="G44" s="125">
        <v>0</v>
      </c>
      <c r="H44" s="125">
        <v>5</v>
      </c>
      <c r="I44" s="125">
        <v>3</v>
      </c>
    </row>
    <row r="45" spans="2:9" x14ac:dyDescent="0.35">
      <c r="B45" s="123" t="s">
        <v>140</v>
      </c>
      <c r="C45" s="14"/>
      <c r="D45" s="124"/>
      <c r="E45" s="125"/>
      <c r="F45" s="125">
        <v>-724</v>
      </c>
      <c r="G45" s="125">
        <v>-397</v>
      </c>
      <c r="H45" s="125">
        <v>-3676</v>
      </c>
      <c r="I45" s="125">
        <v>-123</v>
      </c>
    </row>
    <row r="46" spans="2:9" x14ac:dyDescent="0.35">
      <c r="B46" s="123" t="s">
        <v>95</v>
      </c>
      <c r="C46" s="14"/>
      <c r="D46" s="124"/>
      <c r="E46" s="125"/>
      <c r="F46" s="125">
        <v>-8</v>
      </c>
      <c r="G46" s="125">
        <v>-17</v>
      </c>
      <c r="H46" s="129">
        <v>-45</v>
      </c>
      <c r="I46" s="129">
        <v>-121</v>
      </c>
    </row>
    <row r="47" spans="2:9" x14ac:dyDescent="0.35">
      <c r="B47" s="123" t="s">
        <v>141</v>
      </c>
      <c r="C47" s="14"/>
      <c r="D47" s="124"/>
      <c r="E47" s="125"/>
      <c r="F47" s="125"/>
      <c r="G47" s="125">
        <v>-28</v>
      </c>
      <c r="H47" s="125">
        <v>-484</v>
      </c>
      <c r="I47" s="125">
        <v>-19</v>
      </c>
    </row>
    <row r="48" spans="2:9" x14ac:dyDescent="0.35">
      <c r="B48" s="123" t="s">
        <v>96</v>
      </c>
      <c r="C48" s="14"/>
      <c r="D48" s="124"/>
      <c r="E48" s="125"/>
      <c r="F48" s="125">
        <v>83</v>
      </c>
      <c r="G48" s="125">
        <v>-46</v>
      </c>
      <c r="H48" s="129">
        <v>383</v>
      </c>
      <c r="I48" s="129">
        <v>66</v>
      </c>
    </row>
    <row r="49" spans="2:35" x14ac:dyDescent="0.35">
      <c r="B49" s="128" t="s">
        <v>97</v>
      </c>
      <c r="C49" s="13"/>
      <c r="D49" s="126"/>
      <c r="E49" s="127"/>
      <c r="F49" s="127">
        <v>453</v>
      </c>
      <c r="G49" s="127">
        <v>-34</v>
      </c>
      <c r="H49" s="127">
        <v>-905</v>
      </c>
      <c r="I49" s="127">
        <v>15</v>
      </c>
    </row>
    <row r="51" spans="2:35" s="11" customFormat="1" x14ac:dyDescent="0.35">
      <c r="C51" s="131"/>
      <c r="D51" s="131"/>
      <c r="E51" s="131"/>
      <c r="F51" s="131"/>
      <c r="G51" s="131"/>
      <c r="H51" s="131"/>
      <c r="I51" s="131"/>
    </row>
    <row r="53" spans="2:35" x14ac:dyDescent="0.35">
      <c r="B53" s="132" t="s">
        <v>142</v>
      </c>
      <c r="C53" s="135" t="s">
        <v>145</v>
      </c>
      <c r="D53" s="49"/>
    </row>
    <row r="54" spans="2:35" x14ac:dyDescent="0.35">
      <c r="B54" s="133" t="s">
        <v>101</v>
      </c>
      <c r="C54" s="199" t="s">
        <v>191</v>
      </c>
      <c r="D54" s="50"/>
      <c r="E54" s="50"/>
      <c r="F54" s="51"/>
      <c r="G54" s="51"/>
      <c r="H54" s="51"/>
      <c r="I54" s="51"/>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row>
    <row r="55" spans="2:35" x14ac:dyDescent="0.35">
      <c r="B55" s="133" t="s">
        <v>103</v>
      </c>
      <c r="C55" s="198" t="s">
        <v>190</v>
      </c>
      <c r="D55" s="50"/>
      <c r="E55" s="50"/>
      <c r="F55" s="51"/>
      <c r="G55" s="51"/>
      <c r="H55" s="51"/>
      <c r="I55" s="51"/>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row>
    <row r="56" spans="2:35" x14ac:dyDescent="0.35">
      <c r="B56" s="133" t="s">
        <v>150</v>
      </c>
      <c r="C56" s="198" t="s">
        <v>192</v>
      </c>
      <c r="D56" s="50"/>
      <c r="E56" s="50"/>
      <c r="F56" s="51"/>
      <c r="G56" s="51"/>
      <c r="H56" s="51"/>
      <c r="I56" s="51"/>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row>
    <row r="57" spans="2:35" x14ac:dyDescent="0.35">
      <c r="B57" s="133" t="s">
        <v>102</v>
      </c>
      <c r="C57" s="199" t="s">
        <v>143</v>
      </c>
      <c r="D57" s="50"/>
      <c r="E57" s="50"/>
      <c r="F57" s="51"/>
      <c r="G57" s="51"/>
      <c r="H57" s="51"/>
      <c r="I57" s="51"/>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row>
    <row r="58" spans="2:35" x14ac:dyDescent="0.35">
      <c r="B58" s="134" t="s">
        <v>94</v>
      </c>
      <c r="C58" s="136" t="s">
        <v>144</v>
      </c>
      <c r="D58" s="50"/>
      <c r="E58" s="50"/>
      <c r="F58" s="51"/>
      <c r="G58" s="51"/>
      <c r="H58" s="51"/>
      <c r="I58" s="51"/>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2:35" s="11" customFormat="1" x14ac:dyDescent="0.35">
      <c r="B59" s="137"/>
      <c r="C59" s="138"/>
      <c r="D59" s="139"/>
      <c r="E59" s="139"/>
      <c r="F59" s="131"/>
      <c r="G59" s="131"/>
      <c r="H59" s="131"/>
      <c r="I59" s="131"/>
    </row>
    <row r="61" spans="2:35" x14ac:dyDescent="0.35">
      <c r="B61" s="55" t="s">
        <v>122</v>
      </c>
      <c r="C61" s="56"/>
      <c r="D61" s="56"/>
      <c r="E61" s="56"/>
      <c r="F61" s="56"/>
    </row>
    <row r="62" spans="2:35" x14ac:dyDescent="0.35">
      <c r="B62" s="53" t="s">
        <v>167</v>
      </c>
    </row>
    <row r="63" spans="2:35" x14ac:dyDescent="0.35">
      <c r="B63" s="53" t="s">
        <v>121</v>
      </c>
    </row>
    <row r="64" spans="2:35" x14ac:dyDescent="0.35">
      <c r="B64" s="53" t="s">
        <v>120</v>
      </c>
    </row>
    <row r="65" spans="2:2" x14ac:dyDescent="0.35">
      <c r="B65" s="53" t="s">
        <v>168</v>
      </c>
    </row>
    <row r="66" spans="2:2" x14ac:dyDescent="0.35">
      <c r="B66" s="53" t="s">
        <v>169</v>
      </c>
    </row>
  </sheetData>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I54"/>
  <sheetViews>
    <sheetView showGridLines="0" zoomScale="99" zoomScaleNormal="100" workbookViewId="0">
      <pane xSplit="2" ySplit="2" topLeftCell="C17" activePane="bottomRight" state="frozen"/>
      <selection pane="topRight" activeCell="C1" sqref="C1"/>
      <selection pane="bottomLeft" activeCell="A3" sqref="A3"/>
      <selection pane="bottomRight" activeCell="J51" sqref="J51"/>
    </sheetView>
  </sheetViews>
  <sheetFormatPr defaultColWidth="50.54296875" defaultRowHeight="14.5" x14ac:dyDescent="0.35"/>
  <cols>
    <col min="1" max="1" width="3.54296875" customWidth="1"/>
    <col min="2" max="2" width="58.453125" customWidth="1"/>
    <col min="3" max="3" width="7.7265625" style="12" customWidth="1"/>
    <col min="4" max="4" width="7.7265625" style="10" customWidth="1"/>
    <col min="5" max="9" width="7.7265625" style="12" customWidth="1"/>
  </cols>
  <sheetData>
    <row r="1" spans="2:9" ht="21.4" customHeight="1" thickBot="1" x14ac:dyDescent="0.4">
      <c r="B1" s="66" t="s">
        <v>109</v>
      </c>
    </row>
    <row r="2" spans="2:9" x14ac:dyDescent="0.35">
      <c r="B2" s="140" t="s">
        <v>0</v>
      </c>
      <c r="C2" s="140">
        <v>2018</v>
      </c>
      <c r="D2" s="140">
        <v>2019</v>
      </c>
      <c r="E2" s="140">
        <v>2020</v>
      </c>
      <c r="F2" s="140">
        <v>2021</v>
      </c>
      <c r="G2" s="140">
        <v>2022</v>
      </c>
      <c r="H2" s="140">
        <v>2023</v>
      </c>
      <c r="I2" s="140">
        <v>2024</v>
      </c>
    </row>
    <row r="3" spans="2:9" x14ac:dyDescent="0.35">
      <c r="B3" s="70" t="s">
        <v>84</v>
      </c>
      <c r="C3" s="69">
        <v>1.145</v>
      </c>
      <c r="D3" s="69">
        <v>1.1234</v>
      </c>
      <c r="E3" s="69">
        <v>1.2271000000000001</v>
      </c>
      <c r="F3" s="69">
        <v>1.1299999999999999</v>
      </c>
      <c r="G3" s="69">
        <v>1.07</v>
      </c>
      <c r="H3" s="69">
        <v>1.1100000000000001</v>
      </c>
      <c r="I3" s="69">
        <v>1.04</v>
      </c>
    </row>
    <row r="4" spans="2:9" ht="6" customHeight="1" x14ac:dyDescent="0.35">
      <c r="B4" s="70"/>
      <c r="C4" s="69"/>
      <c r="D4" s="69"/>
      <c r="E4" s="69"/>
      <c r="F4" s="69"/>
      <c r="G4" s="69"/>
      <c r="H4" s="69"/>
      <c r="I4" s="69"/>
    </row>
    <row r="5" spans="2:9" x14ac:dyDescent="0.35">
      <c r="B5" s="144" t="s">
        <v>16</v>
      </c>
      <c r="C5" s="145">
        <v>5106.8999999999996</v>
      </c>
      <c r="D5" s="145">
        <v>5185.8999999999996</v>
      </c>
      <c r="E5" s="146">
        <v>4170</v>
      </c>
      <c r="F5" s="146">
        <v>3773</v>
      </c>
      <c r="G5" s="146">
        <v>3630</v>
      </c>
      <c r="H5" s="146">
        <v>3042</v>
      </c>
      <c r="I5" s="146">
        <v>2924</v>
      </c>
    </row>
    <row r="6" spans="2:9" x14ac:dyDescent="0.35">
      <c r="B6" s="147" t="s">
        <v>17</v>
      </c>
      <c r="C6" s="148">
        <v>907.4</v>
      </c>
      <c r="D6" s="148">
        <v>923.7</v>
      </c>
      <c r="E6" s="149">
        <v>1651</v>
      </c>
      <c r="F6" s="149">
        <v>1788</v>
      </c>
      <c r="G6" s="149">
        <v>1859</v>
      </c>
      <c r="H6" s="149">
        <v>1550</v>
      </c>
      <c r="I6" s="149">
        <v>1348</v>
      </c>
    </row>
    <row r="7" spans="2:9" x14ac:dyDescent="0.35">
      <c r="B7" s="147" t="s">
        <v>18</v>
      </c>
      <c r="C7" s="148">
        <v>4720.5</v>
      </c>
      <c r="D7" s="148">
        <v>4685.2</v>
      </c>
      <c r="E7" s="149">
        <v>4192</v>
      </c>
      <c r="F7" s="149">
        <v>3790</v>
      </c>
      <c r="G7" s="149">
        <v>4291</v>
      </c>
      <c r="H7" s="149">
        <v>920</v>
      </c>
      <c r="I7" s="149">
        <v>908</v>
      </c>
    </row>
    <row r="8" spans="2:9" x14ac:dyDescent="0.35">
      <c r="B8" s="147" t="s">
        <v>19</v>
      </c>
      <c r="C8" s="148">
        <v>6.5</v>
      </c>
      <c r="D8" s="148">
        <v>11.8</v>
      </c>
      <c r="E8" s="149">
        <v>14</v>
      </c>
      <c r="F8" s="149">
        <v>26</v>
      </c>
      <c r="G8" s="149">
        <v>20</v>
      </c>
      <c r="H8" s="149">
        <v>21</v>
      </c>
      <c r="I8" s="149">
        <v>36</v>
      </c>
    </row>
    <row r="9" spans="2:9" x14ac:dyDescent="0.35">
      <c r="B9" s="150" t="s">
        <v>119</v>
      </c>
      <c r="C9" s="148">
        <v>294.5</v>
      </c>
      <c r="D9" s="151">
        <v>285</v>
      </c>
      <c r="E9" s="149">
        <v>268</v>
      </c>
      <c r="F9" s="149">
        <v>121</v>
      </c>
      <c r="G9" s="149">
        <v>111</v>
      </c>
      <c r="H9" s="149">
        <v>87</v>
      </c>
      <c r="I9" s="149">
        <v>107</v>
      </c>
    </row>
    <row r="10" spans="2:9" x14ac:dyDescent="0.35">
      <c r="B10" s="147" t="s">
        <v>20</v>
      </c>
      <c r="C10" s="148">
        <v>10.3</v>
      </c>
      <c r="D10" s="151">
        <v>17.7</v>
      </c>
      <c r="E10" s="149">
        <v>9</v>
      </c>
      <c r="F10" s="149">
        <v>9</v>
      </c>
      <c r="G10" s="149">
        <v>7</v>
      </c>
      <c r="H10" s="149">
        <v>3</v>
      </c>
      <c r="I10" s="149">
        <v>1</v>
      </c>
    </row>
    <row r="11" spans="2:9" x14ac:dyDescent="0.35">
      <c r="B11" s="147" t="s">
        <v>21</v>
      </c>
      <c r="C11" s="148">
        <v>162.30000000000001</v>
      </c>
      <c r="D11" s="151">
        <v>260</v>
      </c>
      <c r="E11" s="149">
        <v>313</v>
      </c>
      <c r="F11" s="149">
        <v>568</v>
      </c>
      <c r="G11" s="149">
        <v>499</v>
      </c>
      <c r="H11" s="149">
        <v>671</v>
      </c>
      <c r="I11" s="149">
        <v>701</v>
      </c>
    </row>
    <row r="12" spans="2:9" x14ac:dyDescent="0.35">
      <c r="B12" s="152" t="s">
        <v>22</v>
      </c>
      <c r="C12" s="157">
        <v>11208.399999999998</v>
      </c>
      <c r="D12" s="157">
        <v>11370.3</v>
      </c>
      <c r="E12" s="158">
        <v>10617</v>
      </c>
      <c r="F12" s="158">
        <v>10075</v>
      </c>
      <c r="G12" s="158">
        <v>10417</v>
      </c>
      <c r="H12" s="158">
        <v>6294</v>
      </c>
      <c r="I12" s="158">
        <v>6025</v>
      </c>
    </row>
    <row r="13" spans="2:9" x14ac:dyDescent="0.35">
      <c r="B13" s="147" t="s">
        <v>23</v>
      </c>
      <c r="C13" s="148">
        <v>35.1</v>
      </c>
      <c r="D13" s="148">
        <v>30.5</v>
      </c>
      <c r="E13" s="149">
        <v>27</v>
      </c>
      <c r="F13" s="149">
        <v>23</v>
      </c>
      <c r="G13" s="149">
        <v>34</v>
      </c>
      <c r="H13" s="149">
        <v>55</v>
      </c>
      <c r="I13" s="149">
        <v>49</v>
      </c>
    </row>
    <row r="14" spans="2:9" x14ac:dyDescent="0.35">
      <c r="B14" s="150" t="s">
        <v>119</v>
      </c>
      <c r="C14" s="148">
        <v>614.20000000000005</v>
      </c>
      <c r="D14" s="148">
        <v>590.1</v>
      </c>
      <c r="E14" s="149">
        <v>488</v>
      </c>
      <c r="F14" s="149">
        <v>1727</v>
      </c>
      <c r="G14" s="149">
        <v>1033</v>
      </c>
      <c r="H14" s="149">
        <v>860</v>
      </c>
      <c r="I14" s="149">
        <v>649</v>
      </c>
    </row>
    <row r="15" spans="2:9" x14ac:dyDescent="0.35">
      <c r="B15" s="147" t="s">
        <v>20</v>
      </c>
      <c r="C15" s="148">
        <v>17.5</v>
      </c>
      <c r="D15" s="148">
        <v>17.899999999999999</v>
      </c>
      <c r="E15" s="149">
        <v>10</v>
      </c>
      <c r="F15" s="149">
        <v>3</v>
      </c>
      <c r="G15" s="149">
        <v>4</v>
      </c>
      <c r="H15" s="149">
        <v>2</v>
      </c>
      <c r="I15" s="149">
        <v>2</v>
      </c>
    </row>
    <row r="16" spans="2:9" x14ac:dyDescent="0.35">
      <c r="B16" s="147" t="s">
        <v>24</v>
      </c>
      <c r="C16" s="148">
        <v>62.8</v>
      </c>
      <c r="D16" s="148">
        <v>62.2</v>
      </c>
      <c r="E16" s="149">
        <v>72</v>
      </c>
      <c r="F16" s="149">
        <v>48</v>
      </c>
      <c r="G16" s="149">
        <v>47</v>
      </c>
      <c r="H16" s="149">
        <v>47</v>
      </c>
      <c r="I16" s="149">
        <v>58</v>
      </c>
    </row>
    <row r="17" spans="2:9" x14ac:dyDescent="0.35">
      <c r="B17" s="147" t="s">
        <v>25</v>
      </c>
      <c r="C17" s="148">
        <v>12</v>
      </c>
      <c r="D17" s="148">
        <v>6.9</v>
      </c>
      <c r="E17" s="149">
        <v>11</v>
      </c>
      <c r="F17" s="149">
        <v>13</v>
      </c>
      <c r="G17" s="149">
        <v>25</v>
      </c>
      <c r="H17" s="149">
        <v>19</v>
      </c>
      <c r="I17" s="149">
        <v>23</v>
      </c>
    </row>
    <row r="18" spans="2:9" x14ac:dyDescent="0.35">
      <c r="B18" s="193" t="s">
        <v>174</v>
      </c>
      <c r="C18" s="148">
        <v>909.1</v>
      </c>
      <c r="D18" s="148">
        <v>1155.3</v>
      </c>
      <c r="E18" s="149">
        <v>1162</v>
      </c>
      <c r="F18" s="149">
        <v>1049</v>
      </c>
      <c r="G18" s="149">
        <v>1047</v>
      </c>
      <c r="H18" s="149">
        <v>2907</v>
      </c>
      <c r="I18" s="149">
        <v>3521</v>
      </c>
    </row>
    <row r="19" spans="2:9" x14ac:dyDescent="0.35">
      <c r="B19" s="152" t="s">
        <v>26</v>
      </c>
      <c r="C19" s="157">
        <v>1650.9</v>
      </c>
      <c r="D19" s="157">
        <v>1862.9</v>
      </c>
      <c r="E19" s="158">
        <v>1770</v>
      </c>
      <c r="F19" s="158">
        <v>2863</v>
      </c>
      <c r="G19" s="158">
        <v>2190</v>
      </c>
      <c r="H19" s="158">
        <v>3890</v>
      </c>
      <c r="I19" s="158">
        <v>4302</v>
      </c>
    </row>
    <row r="20" spans="2:9" x14ac:dyDescent="0.35">
      <c r="B20" s="152" t="s">
        <v>27</v>
      </c>
      <c r="C20" s="157">
        <v>12859.299999999997</v>
      </c>
      <c r="D20" s="157">
        <v>13233.199999999999</v>
      </c>
      <c r="E20" s="158">
        <v>12387</v>
      </c>
      <c r="F20" s="158">
        <v>12938</v>
      </c>
      <c r="G20" s="158">
        <v>12607</v>
      </c>
      <c r="H20" s="158">
        <v>10184</v>
      </c>
      <c r="I20" s="158">
        <v>10327</v>
      </c>
    </row>
    <row r="21" spans="2:9" x14ac:dyDescent="0.35">
      <c r="B21" s="154"/>
      <c r="C21" s="148"/>
      <c r="D21" s="148"/>
      <c r="E21" s="149"/>
      <c r="F21" s="149"/>
      <c r="G21" s="149"/>
      <c r="H21" s="149"/>
      <c r="I21" s="149"/>
    </row>
    <row r="22" spans="2:9" x14ac:dyDescent="0.35">
      <c r="B22" s="147" t="s">
        <v>28</v>
      </c>
      <c r="C22" s="148">
        <v>6148.4</v>
      </c>
      <c r="D22" s="148">
        <v>6173.4</v>
      </c>
      <c r="E22" s="149">
        <v>5366</v>
      </c>
      <c r="F22" s="149">
        <v>5670</v>
      </c>
      <c r="G22" s="149">
        <v>5596</v>
      </c>
      <c r="H22" s="149">
        <v>3701</v>
      </c>
      <c r="I22" s="149">
        <v>3423</v>
      </c>
    </row>
    <row r="23" spans="2:9" x14ac:dyDescent="0.35">
      <c r="B23" s="147" t="s">
        <v>11</v>
      </c>
      <c r="C23" s="148">
        <v>102.2</v>
      </c>
      <c r="D23" s="148">
        <v>83.1</v>
      </c>
      <c r="E23" s="149">
        <v>72</v>
      </c>
      <c r="F23" s="149">
        <v>63</v>
      </c>
      <c r="G23" s="149">
        <v>62</v>
      </c>
      <c r="H23" s="149">
        <v>57</v>
      </c>
      <c r="I23" s="149">
        <v>69</v>
      </c>
    </row>
    <row r="24" spans="2:9" x14ac:dyDescent="0.35">
      <c r="B24" s="152" t="s">
        <v>29</v>
      </c>
      <c r="C24" s="157">
        <v>6250.5999999999995</v>
      </c>
      <c r="D24" s="159">
        <v>6256</v>
      </c>
      <c r="E24" s="158">
        <v>5438</v>
      </c>
      <c r="F24" s="158">
        <v>5733</v>
      </c>
      <c r="G24" s="158">
        <v>5658</v>
      </c>
      <c r="H24" s="158">
        <v>3758</v>
      </c>
      <c r="I24" s="158">
        <v>3492</v>
      </c>
    </row>
    <row r="25" spans="2:9" x14ac:dyDescent="0.35">
      <c r="B25" s="154"/>
      <c r="C25" s="148"/>
      <c r="D25" s="148"/>
      <c r="E25" s="149"/>
      <c r="F25" s="149"/>
      <c r="G25" s="149"/>
      <c r="H25" s="149"/>
      <c r="I25" s="149"/>
    </row>
    <row r="26" spans="2:9" x14ac:dyDescent="0.35">
      <c r="B26" s="147" t="s">
        <v>106</v>
      </c>
      <c r="C26" s="148">
        <v>3908.5</v>
      </c>
      <c r="D26" s="148">
        <v>3737.2</v>
      </c>
      <c r="E26" s="149">
        <v>3317</v>
      </c>
      <c r="F26" s="149">
        <v>3524</v>
      </c>
      <c r="G26" s="149">
        <v>3629</v>
      </c>
      <c r="H26" s="149">
        <v>3443</v>
      </c>
      <c r="I26" s="149">
        <v>4247</v>
      </c>
    </row>
    <row r="27" spans="2:9" x14ac:dyDescent="0.35">
      <c r="B27" s="147" t="s">
        <v>30</v>
      </c>
      <c r="C27" s="148">
        <v>16.8</v>
      </c>
      <c r="D27" s="148">
        <v>14</v>
      </c>
      <c r="E27" s="149">
        <v>12</v>
      </c>
      <c r="F27" s="149">
        <v>6</v>
      </c>
      <c r="G27" s="149">
        <v>7</v>
      </c>
      <c r="H27" s="149">
        <v>3</v>
      </c>
      <c r="I27" s="149">
        <v>3</v>
      </c>
    </row>
    <row r="28" spans="2:9" x14ac:dyDescent="0.35">
      <c r="B28" s="147" t="s">
        <v>31</v>
      </c>
      <c r="C28" s="148">
        <v>370.3</v>
      </c>
      <c r="D28" s="148">
        <v>316.60000000000002</v>
      </c>
      <c r="E28" s="149">
        <v>296</v>
      </c>
      <c r="F28" s="149">
        <v>388</v>
      </c>
      <c r="G28" s="149">
        <v>359</v>
      </c>
      <c r="H28" s="149">
        <v>337</v>
      </c>
      <c r="I28" s="149">
        <v>338</v>
      </c>
    </row>
    <row r="29" spans="2:9" x14ac:dyDescent="0.35">
      <c r="B29" s="147" t="s">
        <v>32</v>
      </c>
      <c r="C29" s="148">
        <v>412.5</v>
      </c>
      <c r="D29" s="151">
        <v>359</v>
      </c>
      <c r="E29" s="149">
        <v>333</v>
      </c>
      <c r="F29" s="149">
        <v>399</v>
      </c>
      <c r="G29" s="149">
        <v>434</v>
      </c>
      <c r="H29" s="149">
        <v>205</v>
      </c>
      <c r="I29" s="149">
        <v>212</v>
      </c>
    </row>
    <row r="30" spans="2:9" x14ac:dyDescent="0.35">
      <c r="B30" s="147" t="s">
        <v>33</v>
      </c>
      <c r="C30" s="148">
        <v>133.9</v>
      </c>
      <c r="D30" s="148">
        <v>168.2</v>
      </c>
      <c r="E30" s="149">
        <v>127</v>
      </c>
      <c r="F30" s="149">
        <v>83</v>
      </c>
      <c r="G30" s="149">
        <v>107</v>
      </c>
      <c r="H30" s="149">
        <v>83</v>
      </c>
      <c r="I30" s="149">
        <v>55</v>
      </c>
    </row>
    <row r="31" spans="2:9" x14ac:dyDescent="0.35">
      <c r="B31" s="147" t="s">
        <v>53</v>
      </c>
      <c r="C31" s="148">
        <v>28.6</v>
      </c>
      <c r="D31" s="148">
        <v>29.7</v>
      </c>
      <c r="E31" s="149">
        <v>25</v>
      </c>
      <c r="F31" s="149">
        <v>22</v>
      </c>
      <c r="G31" s="149">
        <v>30</v>
      </c>
      <c r="H31" s="149">
        <v>23</v>
      </c>
      <c r="I31" s="149">
        <v>32</v>
      </c>
    </row>
    <row r="32" spans="2:9" x14ac:dyDescent="0.35">
      <c r="B32" s="147" t="s">
        <v>54</v>
      </c>
      <c r="C32" s="148">
        <v>200.9</v>
      </c>
      <c r="D32" s="148">
        <v>622.5</v>
      </c>
      <c r="E32" s="149">
        <v>1310</v>
      </c>
      <c r="F32" s="149">
        <v>472</v>
      </c>
      <c r="G32" s="149">
        <v>740</v>
      </c>
      <c r="H32" s="149">
        <v>313</v>
      </c>
      <c r="I32" s="149">
        <v>426</v>
      </c>
    </row>
    <row r="33" spans="2:9" x14ac:dyDescent="0.35">
      <c r="B33" s="152" t="s">
        <v>34</v>
      </c>
      <c r="C33" s="157">
        <f>+SUM(C26:C32)</f>
        <v>5071.5</v>
      </c>
      <c r="D33" s="159">
        <f>5248</f>
        <v>5248</v>
      </c>
      <c r="E33" s="158">
        <v>5420</v>
      </c>
      <c r="F33" s="158">
        <v>4894</v>
      </c>
      <c r="G33" s="158">
        <v>5306</v>
      </c>
      <c r="H33" s="158">
        <v>4407</v>
      </c>
      <c r="I33" s="158">
        <v>5313</v>
      </c>
    </row>
    <row r="34" spans="2:9" x14ac:dyDescent="0.35">
      <c r="B34" s="160" t="s">
        <v>146</v>
      </c>
      <c r="C34" s="148">
        <v>476.4</v>
      </c>
      <c r="D34" s="148">
        <v>691.1</v>
      </c>
      <c r="E34" s="149">
        <v>613</v>
      </c>
      <c r="F34" s="149">
        <v>57</v>
      </c>
      <c r="G34" s="149">
        <v>719</v>
      </c>
      <c r="H34" s="149">
        <v>716</v>
      </c>
      <c r="I34" s="149">
        <v>273</v>
      </c>
    </row>
    <row r="35" spans="2:9" x14ac:dyDescent="0.35">
      <c r="B35" s="147" t="s">
        <v>30</v>
      </c>
      <c r="C35" s="148">
        <v>48.6</v>
      </c>
      <c r="D35" s="148">
        <v>48.6</v>
      </c>
      <c r="E35" s="149">
        <v>60</v>
      </c>
      <c r="F35" s="149">
        <v>56</v>
      </c>
      <c r="G35" s="149">
        <v>67</v>
      </c>
      <c r="H35" s="149">
        <v>88</v>
      </c>
      <c r="I35" s="149">
        <v>128</v>
      </c>
    </row>
    <row r="36" spans="2:9" x14ac:dyDescent="0.35">
      <c r="B36" s="147" t="s">
        <v>31</v>
      </c>
      <c r="C36" s="148">
        <v>476.1</v>
      </c>
      <c r="D36" s="148">
        <v>467</v>
      </c>
      <c r="E36" s="149">
        <v>454</v>
      </c>
      <c r="F36" s="149">
        <v>187</v>
      </c>
      <c r="G36" s="149">
        <v>189</v>
      </c>
      <c r="H36" s="149">
        <v>224</v>
      </c>
      <c r="I36" s="149">
        <v>225</v>
      </c>
    </row>
    <row r="37" spans="2:9" x14ac:dyDescent="0.35">
      <c r="B37" s="147" t="s">
        <v>35</v>
      </c>
      <c r="C37" s="148">
        <v>367.5</v>
      </c>
      <c r="D37" s="148">
        <v>351.2</v>
      </c>
      <c r="E37" s="149">
        <v>300</v>
      </c>
      <c r="F37" s="149">
        <v>292</v>
      </c>
      <c r="G37" s="149">
        <v>367</v>
      </c>
      <c r="H37" s="149">
        <v>390</v>
      </c>
      <c r="I37" s="149">
        <v>678</v>
      </c>
    </row>
    <row r="38" spans="2:9" x14ac:dyDescent="0.35">
      <c r="B38" s="147" t="s">
        <v>53</v>
      </c>
      <c r="C38" s="148">
        <v>9.5</v>
      </c>
      <c r="D38" s="148">
        <v>11.2</v>
      </c>
      <c r="E38" s="149">
        <v>12</v>
      </c>
      <c r="F38" s="149">
        <v>11</v>
      </c>
      <c r="G38" s="149">
        <v>15</v>
      </c>
      <c r="H38" s="149">
        <v>16</v>
      </c>
      <c r="I38" s="149">
        <v>19</v>
      </c>
    </row>
    <row r="39" spans="2:9" x14ac:dyDescent="0.35">
      <c r="B39" s="147" t="s">
        <v>54</v>
      </c>
      <c r="C39" s="148">
        <v>130.80000000000001</v>
      </c>
      <c r="D39" s="148">
        <v>134.80000000000001</v>
      </c>
      <c r="E39" s="149">
        <v>67</v>
      </c>
      <c r="F39" s="149">
        <v>1554</v>
      </c>
      <c r="G39" s="149">
        <v>264</v>
      </c>
      <c r="H39" s="149">
        <v>455</v>
      </c>
      <c r="I39" s="149">
        <v>184</v>
      </c>
    </row>
    <row r="40" spans="2:9" x14ac:dyDescent="0.35">
      <c r="B40" s="155" t="s">
        <v>36</v>
      </c>
      <c r="C40" s="148">
        <v>28.2</v>
      </c>
      <c r="D40" s="148">
        <v>25.1</v>
      </c>
      <c r="E40" s="149">
        <v>23</v>
      </c>
      <c r="F40" s="149">
        <v>154</v>
      </c>
      <c r="G40" s="149">
        <v>22</v>
      </c>
      <c r="H40" s="149">
        <v>130</v>
      </c>
      <c r="I40" s="149">
        <v>15</v>
      </c>
    </row>
    <row r="41" spans="2:9" x14ac:dyDescent="0.35">
      <c r="B41" s="152" t="s">
        <v>37</v>
      </c>
      <c r="C41" s="157">
        <f>+SUM(C34:C40)</f>
        <v>1537.1</v>
      </c>
      <c r="D41" s="157">
        <f>SUM(D34:D40)</f>
        <v>1729</v>
      </c>
      <c r="E41" s="158">
        <v>1529</v>
      </c>
      <c r="F41" s="158">
        <v>2311</v>
      </c>
      <c r="G41" s="158">
        <v>1643</v>
      </c>
      <c r="H41" s="158">
        <v>2019</v>
      </c>
      <c r="I41" s="158">
        <v>1522</v>
      </c>
    </row>
    <row r="42" spans="2:9" x14ac:dyDescent="0.35">
      <c r="B42" s="152" t="s">
        <v>38</v>
      </c>
      <c r="C42" s="157">
        <f>+C41+C33</f>
        <v>6608.6</v>
      </c>
      <c r="D42" s="157">
        <f>D33+D41</f>
        <v>6977</v>
      </c>
      <c r="E42" s="158">
        <v>6949</v>
      </c>
      <c r="F42" s="158">
        <v>7205</v>
      </c>
      <c r="G42" s="158">
        <v>6949</v>
      </c>
      <c r="H42" s="158">
        <v>6426</v>
      </c>
      <c r="I42" s="158">
        <v>6835</v>
      </c>
    </row>
    <row r="43" spans="2:9" x14ac:dyDescent="0.35">
      <c r="B43" s="155"/>
      <c r="C43" s="148"/>
      <c r="D43" s="148"/>
      <c r="E43" s="149"/>
      <c r="F43" s="149"/>
      <c r="G43" s="149"/>
      <c r="H43" s="149"/>
      <c r="I43" s="149"/>
    </row>
    <row r="44" spans="2:9" x14ac:dyDescent="0.35">
      <c r="B44" s="152" t="s">
        <v>39</v>
      </c>
      <c r="C44" s="157">
        <f>+C42+C24</f>
        <v>12859.2</v>
      </c>
      <c r="D44" s="157">
        <f>D24+D42</f>
        <v>13233</v>
      </c>
      <c r="E44" s="158">
        <v>12387</v>
      </c>
      <c r="F44" s="158">
        <v>12938</v>
      </c>
      <c r="G44" s="158">
        <v>12607</v>
      </c>
      <c r="H44" s="158">
        <v>10184</v>
      </c>
      <c r="I44" s="158">
        <v>10327</v>
      </c>
    </row>
    <row r="45" spans="2:9" x14ac:dyDescent="0.35">
      <c r="B45" s="180"/>
      <c r="C45" s="181"/>
      <c r="D45" s="182"/>
      <c r="E45" s="181"/>
      <c r="F45" s="181"/>
      <c r="G45" s="181"/>
      <c r="H45" s="181"/>
      <c r="I45" s="181"/>
    </row>
    <row r="46" spans="2:9" x14ac:dyDescent="0.35">
      <c r="B46" s="152" t="s">
        <v>105</v>
      </c>
      <c r="C46" s="153">
        <f>C26+C34-C18</f>
        <v>3475.7999999999997</v>
      </c>
      <c r="D46" s="153">
        <f>D26+D34-D18</f>
        <v>3273</v>
      </c>
      <c r="E46" s="153">
        <f>E26+E34-E18</f>
        <v>2768</v>
      </c>
      <c r="F46" s="153">
        <f>F26+F34-F18</f>
        <v>2532</v>
      </c>
      <c r="G46" s="153">
        <f>G26+G34-G18</f>
        <v>3301</v>
      </c>
      <c r="H46" s="153">
        <v>1252</v>
      </c>
      <c r="I46" s="153">
        <v>999</v>
      </c>
    </row>
    <row r="47" spans="2:9" x14ac:dyDescent="0.35">
      <c r="B47" s="152" t="s">
        <v>108</v>
      </c>
      <c r="C47" s="153">
        <v>1175</v>
      </c>
      <c r="D47" s="153">
        <v>1175</v>
      </c>
      <c r="E47" s="153">
        <v>1175</v>
      </c>
      <c r="F47" s="153">
        <v>1175</v>
      </c>
      <c r="G47" s="153">
        <v>1175</v>
      </c>
      <c r="H47" s="153">
        <v>625</v>
      </c>
      <c r="I47" s="153">
        <v>1588</v>
      </c>
    </row>
    <row r="48" spans="2:9" x14ac:dyDescent="0.35">
      <c r="B48" s="152" t="s">
        <v>171</v>
      </c>
      <c r="C48" s="153">
        <f t="shared" ref="C48:H48" si="0">C46+C47*0.5</f>
        <v>4063.2999999999997</v>
      </c>
      <c r="D48" s="153">
        <f t="shared" si="0"/>
        <v>3860.5</v>
      </c>
      <c r="E48" s="153">
        <f t="shared" si="0"/>
        <v>3355.5</v>
      </c>
      <c r="F48" s="153">
        <f t="shared" si="0"/>
        <v>3119.5</v>
      </c>
      <c r="G48" s="153">
        <f t="shared" si="0"/>
        <v>3888.5</v>
      </c>
      <c r="H48" s="153">
        <f t="shared" si="0"/>
        <v>1564.5</v>
      </c>
      <c r="I48" s="153">
        <v>1093</v>
      </c>
    </row>
    <row r="49" spans="2:9" x14ac:dyDescent="0.35">
      <c r="B49" s="183" t="s">
        <v>107</v>
      </c>
      <c r="C49" s="156"/>
      <c r="D49" s="184">
        <f>D48/'P&amp;L'!D33</f>
        <v>3.1183360258481421</v>
      </c>
      <c r="E49" s="184">
        <f>E48/'P&amp;L'!E33</f>
        <v>2.9127604166666665</v>
      </c>
      <c r="F49" s="184">
        <f>F48/'P&amp;L'!F33</f>
        <v>2.8593033913840515</v>
      </c>
      <c r="G49" s="184">
        <f>G48/'P&amp;L'!G33</f>
        <v>3.5190045248868778</v>
      </c>
      <c r="H49" s="184">
        <f>H48/'P&amp;L'!H33</f>
        <v>1.5263414634146342</v>
      </c>
      <c r="I49" s="184">
        <f>I48/'P&amp;L'!I33</f>
        <v>1.0632295719844358</v>
      </c>
    </row>
    <row r="51" spans="2:9" x14ac:dyDescent="0.35">
      <c r="B51" s="55" t="s">
        <v>122</v>
      </c>
      <c r="C51" s="56"/>
      <c r="D51" s="56"/>
      <c r="E51" s="56"/>
      <c r="F51" s="56"/>
    </row>
    <row r="52" spans="2:9" ht="28.9" customHeight="1" x14ac:dyDescent="0.35">
      <c r="B52" s="54" t="s">
        <v>170</v>
      </c>
    </row>
    <row r="53" spans="2:9" ht="28.9" customHeight="1" x14ac:dyDescent="0.35">
      <c r="B53" s="54" t="s">
        <v>173</v>
      </c>
    </row>
    <row r="54" spans="2:9" ht="35.5" x14ac:dyDescent="0.35">
      <c r="B54" s="54" t="s">
        <v>172</v>
      </c>
    </row>
  </sheetData>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I51"/>
  <sheetViews>
    <sheetView showGridLines="0" zoomScale="97" zoomScaleNormal="100" workbookViewId="0">
      <pane xSplit="2" ySplit="2" topLeftCell="C3" activePane="bottomRight" state="frozen"/>
      <selection pane="topRight" activeCell="C1" sqref="C1"/>
      <selection pane="bottomLeft" activeCell="A3" sqref="A3"/>
      <selection pane="bottomRight" activeCell="M37" sqref="M37"/>
    </sheetView>
  </sheetViews>
  <sheetFormatPr defaultColWidth="9.1796875" defaultRowHeight="18" customHeight="1" x14ac:dyDescent="0.35"/>
  <cols>
    <col min="1" max="1" width="4.1796875" customWidth="1"/>
    <col min="2" max="2" width="60.1796875" customWidth="1"/>
    <col min="3" max="9" width="7.54296875" style="10" customWidth="1"/>
  </cols>
  <sheetData>
    <row r="1" spans="2:9" ht="18" customHeight="1" thickBot="1" x14ac:dyDescent="0.4">
      <c r="B1" s="66" t="s">
        <v>114</v>
      </c>
    </row>
    <row r="2" spans="2:9" ht="18" customHeight="1" x14ac:dyDescent="0.35">
      <c r="B2" s="140" t="s">
        <v>0</v>
      </c>
      <c r="C2" s="161">
        <v>2018</v>
      </c>
      <c r="D2" s="161">
        <v>2019</v>
      </c>
      <c r="E2" s="161">
        <v>2020</v>
      </c>
      <c r="F2" s="161">
        <v>2021</v>
      </c>
      <c r="G2" s="161">
        <v>2022</v>
      </c>
      <c r="H2" s="161">
        <v>2023</v>
      </c>
      <c r="I2" s="161">
        <v>2024</v>
      </c>
    </row>
    <row r="3" spans="2:9" ht="18" customHeight="1" x14ac:dyDescent="0.35">
      <c r="B3" s="70" t="str">
        <f>'P&amp;L'!B3</f>
        <v>Average EUR/USD FX rate (5)</v>
      </c>
      <c r="C3" s="69">
        <f>+'P&amp;L'!C3</f>
        <v>1.1838416666666667</v>
      </c>
      <c r="D3" s="69">
        <v>1.1213</v>
      </c>
      <c r="E3" s="69">
        <v>1.1384000000000001</v>
      </c>
      <c r="F3" s="69">
        <v>1.19</v>
      </c>
      <c r="G3" s="69">
        <v>1.06</v>
      </c>
      <c r="H3" s="69">
        <v>1.08</v>
      </c>
      <c r="I3" s="69">
        <v>1.0900000000000001</v>
      </c>
    </row>
    <row r="4" spans="2:9" ht="18" customHeight="1" x14ac:dyDescent="0.35">
      <c r="B4" s="171" t="s">
        <v>99</v>
      </c>
      <c r="C4" s="162">
        <v>244.8</v>
      </c>
      <c r="D4" s="162">
        <v>199.5</v>
      </c>
      <c r="E4" s="162">
        <v>-102</v>
      </c>
      <c r="F4" s="162">
        <v>397</v>
      </c>
      <c r="G4" s="162">
        <v>52</v>
      </c>
      <c r="H4" s="162">
        <v>-728</v>
      </c>
      <c r="I4" s="162">
        <v>82</v>
      </c>
    </row>
    <row r="5" spans="2:9" ht="18" customHeight="1" x14ac:dyDescent="0.35">
      <c r="B5" s="172" t="s">
        <v>40</v>
      </c>
      <c r="C5" s="163">
        <v>-37.799999999999997</v>
      </c>
      <c r="D5" s="163">
        <v>-54.4</v>
      </c>
      <c r="E5" s="163">
        <v>-31</v>
      </c>
      <c r="F5" s="163">
        <v>-31</v>
      </c>
      <c r="G5" s="163">
        <v>-186</v>
      </c>
      <c r="H5" s="163">
        <v>-442</v>
      </c>
      <c r="I5" s="163">
        <v>-168</v>
      </c>
    </row>
    <row r="6" spans="2:9" ht="18" customHeight="1" x14ac:dyDescent="0.35">
      <c r="B6" s="172" t="s">
        <v>41</v>
      </c>
      <c r="C6" s="163">
        <v>128</v>
      </c>
      <c r="D6" s="163">
        <v>144.19999999999999</v>
      </c>
      <c r="E6" s="163">
        <v>123</v>
      </c>
      <c r="F6" s="163"/>
      <c r="G6" s="163"/>
      <c r="H6" s="163"/>
      <c r="I6" s="163"/>
    </row>
    <row r="7" spans="2:9" ht="18" customHeight="1" x14ac:dyDescent="0.35">
      <c r="B7" s="172" t="s">
        <v>100</v>
      </c>
      <c r="C7" s="163">
        <v>852</v>
      </c>
      <c r="D7" s="163">
        <v>806</v>
      </c>
      <c r="E7" s="163">
        <v>1001</v>
      </c>
      <c r="F7" s="163">
        <v>1384</v>
      </c>
      <c r="G7" s="163">
        <v>1162</v>
      </c>
      <c r="H7" s="163">
        <v>4531</v>
      </c>
      <c r="I7" s="163">
        <v>861</v>
      </c>
    </row>
    <row r="8" spans="2:9" ht="18" customHeight="1" x14ac:dyDescent="0.35">
      <c r="B8" s="194" t="s">
        <v>175</v>
      </c>
      <c r="C8" s="163">
        <v>4.0999999999999996</v>
      </c>
      <c r="D8" s="164">
        <v>38</v>
      </c>
      <c r="E8" s="163">
        <v>58</v>
      </c>
      <c r="F8" s="163">
        <v>-456</v>
      </c>
      <c r="G8" s="163">
        <v>448</v>
      </c>
      <c r="H8" s="163">
        <v>118</v>
      </c>
      <c r="I8" s="163">
        <v>231</v>
      </c>
    </row>
    <row r="9" spans="2:9" ht="18" customHeight="1" x14ac:dyDescent="0.35">
      <c r="B9" s="173" t="s">
        <v>98</v>
      </c>
      <c r="C9" s="165">
        <v>1191.3</v>
      </c>
      <c r="D9" s="165">
        <v>1134.0999999999999</v>
      </c>
      <c r="E9" s="165">
        <v>1049</v>
      </c>
      <c r="F9" s="165">
        <v>1294</v>
      </c>
      <c r="G9" s="165">
        <v>1476</v>
      </c>
      <c r="H9" s="165">
        <v>3479</v>
      </c>
      <c r="I9" s="165">
        <v>1006</v>
      </c>
    </row>
    <row r="10" spans="2:9" ht="18" customHeight="1" x14ac:dyDescent="0.35">
      <c r="B10" s="177" t="s">
        <v>148</v>
      </c>
      <c r="C10" s="163"/>
      <c r="D10" s="163"/>
      <c r="E10" s="163"/>
      <c r="F10" s="163"/>
      <c r="G10" s="163">
        <v>-435</v>
      </c>
      <c r="H10" s="163"/>
      <c r="I10" s="195"/>
    </row>
    <row r="11" spans="2:9" ht="18" customHeight="1" x14ac:dyDescent="0.35">
      <c r="B11" s="172" t="s">
        <v>42</v>
      </c>
      <c r="C11" s="163">
        <v>-37.4</v>
      </c>
      <c r="D11" s="163">
        <v>-26.2</v>
      </c>
      <c r="E11" s="163">
        <v>-39</v>
      </c>
      <c r="F11" s="163">
        <v>-37</v>
      </c>
      <c r="G11" s="163">
        <v>-42</v>
      </c>
      <c r="H11" s="163">
        <v>-22</v>
      </c>
      <c r="I11" s="163">
        <v>-23</v>
      </c>
    </row>
    <row r="12" spans="2:9" ht="18" customHeight="1" x14ac:dyDescent="0.35">
      <c r="B12" s="194" t="s">
        <v>176</v>
      </c>
      <c r="C12" s="163">
        <v>-290.8</v>
      </c>
      <c r="D12" s="163">
        <v>-279.10000000000002</v>
      </c>
      <c r="E12" s="163">
        <v>-171</v>
      </c>
      <c r="F12" s="163">
        <v>-243</v>
      </c>
      <c r="G12" s="163">
        <v>-1312</v>
      </c>
      <c r="H12" s="163">
        <v>-383</v>
      </c>
      <c r="I12" s="163">
        <v>-280</v>
      </c>
    </row>
    <row r="13" spans="2:9" ht="18" customHeight="1" x14ac:dyDescent="0.35">
      <c r="B13" s="194" t="s">
        <v>177</v>
      </c>
      <c r="C13" s="163">
        <v>-1.2</v>
      </c>
      <c r="D13" s="163"/>
      <c r="E13" s="163"/>
      <c r="F13" s="163"/>
      <c r="G13" s="163">
        <v>5</v>
      </c>
      <c r="H13" s="163">
        <v>45</v>
      </c>
      <c r="I13" s="163">
        <v>158</v>
      </c>
    </row>
    <row r="14" spans="2:9" ht="18" customHeight="1" x14ac:dyDescent="0.35">
      <c r="B14" s="172" t="s">
        <v>43</v>
      </c>
      <c r="C14" s="163">
        <v>-3</v>
      </c>
      <c r="D14" s="163">
        <v>-2.5</v>
      </c>
      <c r="E14" s="163">
        <v>-7</v>
      </c>
      <c r="F14" s="163">
        <v>-3</v>
      </c>
      <c r="G14" s="163">
        <v>-9</v>
      </c>
      <c r="H14" s="163">
        <v>-10</v>
      </c>
      <c r="I14" s="163">
        <v>-14</v>
      </c>
    </row>
    <row r="15" spans="2:9" ht="18" customHeight="1" x14ac:dyDescent="0.35">
      <c r="B15" s="173" t="s">
        <v>118</v>
      </c>
      <c r="C15" s="165">
        <v>-320.79999999999995</v>
      </c>
      <c r="D15" s="165">
        <v>-307.8</v>
      </c>
      <c r="E15" s="165">
        <v>-217</v>
      </c>
      <c r="F15" s="165">
        <v>-283</v>
      </c>
      <c r="G15" s="165">
        <v>-1798</v>
      </c>
      <c r="H15" s="165">
        <v>-370</v>
      </c>
      <c r="I15" s="165">
        <v>-159</v>
      </c>
    </row>
    <row r="16" spans="2:9" ht="18" customHeight="1" x14ac:dyDescent="0.35">
      <c r="B16" s="172" t="s">
        <v>44</v>
      </c>
      <c r="C16" s="163">
        <v>893</v>
      </c>
      <c r="D16" s="163">
        <v>496.7</v>
      </c>
      <c r="E16" s="163">
        <v>395</v>
      </c>
      <c r="F16" s="163">
        <v>159</v>
      </c>
      <c r="G16" s="163">
        <v>744</v>
      </c>
      <c r="H16" s="163">
        <v>0</v>
      </c>
      <c r="I16" s="163">
        <v>1034</v>
      </c>
    </row>
    <row r="17" spans="2:9" ht="18" customHeight="1" x14ac:dyDescent="0.35">
      <c r="B17" s="172" t="s">
        <v>45</v>
      </c>
      <c r="C17" s="163">
        <v>-541.70000000000005</v>
      </c>
      <c r="D17" s="163">
        <v>-483.6</v>
      </c>
      <c r="E17" s="163">
        <v>-785</v>
      </c>
      <c r="F17" s="163">
        <v>-614</v>
      </c>
      <c r="G17" s="163">
        <v>-57</v>
      </c>
      <c r="H17" s="163">
        <v>-706</v>
      </c>
      <c r="I17" s="163">
        <v>-717</v>
      </c>
    </row>
    <row r="18" spans="2:9" ht="18" customHeight="1" x14ac:dyDescent="0.35">
      <c r="B18" s="172" t="s">
        <v>56</v>
      </c>
      <c r="C18" s="163"/>
      <c r="D18" s="163"/>
      <c r="E18" s="163"/>
      <c r="F18" s="163">
        <v>617</v>
      </c>
      <c r="G18" s="163"/>
      <c r="H18" s="163"/>
      <c r="I18" s="163"/>
    </row>
    <row r="19" spans="2:9" ht="18" customHeight="1" x14ac:dyDescent="0.35">
      <c r="B19" s="196" t="s">
        <v>179</v>
      </c>
      <c r="C19" s="163"/>
      <c r="D19" s="163"/>
      <c r="E19" s="163"/>
      <c r="F19" s="163">
        <v>-768</v>
      </c>
      <c r="G19" s="163"/>
      <c r="H19" s="163"/>
      <c r="I19" s="163">
        <v>-35</v>
      </c>
    </row>
    <row r="20" spans="2:9" ht="18" customHeight="1" x14ac:dyDescent="0.35">
      <c r="B20" s="196" t="s">
        <v>178</v>
      </c>
      <c r="C20" s="163"/>
      <c r="D20" s="163"/>
      <c r="E20" s="163"/>
      <c r="F20" s="163"/>
      <c r="G20" s="163"/>
      <c r="H20" s="163"/>
      <c r="I20" s="163">
        <v>-22</v>
      </c>
    </row>
    <row r="21" spans="2:9" ht="18" customHeight="1" x14ac:dyDescent="0.35">
      <c r="B21" s="174" t="s">
        <v>57</v>
      </c>
      <c r="C21" s="163">
        <v>-65.625</v>
      </c>
      <c r="D21" s="163">
        <v>-65.599999999999994</v>
      </c>
      <c r="E21" s="163">
        <v>-66</v>
      </c>
      <c r="F21" s="163">
        <v>-85</v>
      </c>
      <c r="G21" s="163">
        <v>-49</v>
      </c>
      <c r="H21" s="163">
        <v>-49</v>
      </c>
      <c r="I21" s="163">
        <v>-49</v>
      </c>
    </row>
    <row r="22" spans="2:9" ht="18" customHeight="1" x14ac:dyDescent="0.35">
      <c r="B22" s="196" t="s">
        <v>180</v>
      </c>
      <c r="C22" s="163">
        <v>-362.9</v>
      </c>
      <c r="D22" s="163">
        <v>-363.9</v>
      </c>
      <c r="E22" s="163">
        <v>-182</v>
      </c>
      <c r="F22" s="163">
        <v>-181</v>
      </c>
      <c r="G22" s="163">
        <v>-219</v>
      </c>
      <c r="H22" s="163">
        <v>-220</v>
      </c>
      <c r="I22" s="163">
        <v>-320</v>
      </c>
    </row>
    <row r="23" spans="2:9" ht="18" customHeight="1" x14ac:dyDescent="0.35">
      <c r="B23" s="174" t="s">
        <v>82</v>
      </c>
      <c r="C23" s="163">
        <v>-152.27500000000001</v>
      </c>
      <c r="D23" s="163">
        <v>-153.69999999999999</v>
      </c>
      <c r="E23" s="163">
        <v>-152</v>
      </c>
      <c r="F23" s="163">
        <v>-121</v>
      </c>
      <c r="G23" s="163">
        <v>-103</v>
      </c>
      <c r="H23" s="163">
        <v>-109</v>
      </c>
      <c r="I23" s="163">
        <v>-110</v>
      </c>
    </row>
    <row r="24" spans="2:9" ht="18" customHeight="1" x14ac:dyDescent="0.35">
      <c r="B24" s="172" t="s">
        <v>46</v>
      </c>
      <c r="C24" s="163">
        <v>-15.9</v>
      </c>
      <c r="D24" s="163">
        <v>-50.1</v>
      </c>
      <c r="E24" s="163">
        <v>-10</v>
      </c>
      <c r="F24" s="163">
        <v>-119</v>
      </c>
      <c r="G24" s="163">
        <v>0</v>
      </c>
      <c r="H24" s="163">
        <v>-22</v>
      </c>
      <c r="I24" s="163">
        <v>-128</v>
      </c>
    </row>
    <row r="25" spans="2:9" ht="18" customHeight="1" x14ac:dyDescent="0.35">
      <c r="B25" s="172" t="s">
        <v>47</v>
      </c>
      <c r="C25" s="163">
        <v>28.8</v>
      </c>
      <c r="D25" s="163">
        <v>56.5</v>
      </c>
      <c r="E25" s="163">
        <v>9</v>
      </c>
      <c r="F25" s="163">
        <v>1</v>
      </c>
      <c r="G25" s="163">
        <v>4</v>
      </c>
      <c r="H25" s="163">
        <v>1</v>
      </c>
      <c r="I25" s="163">
        <v>0</v>
      </c>
    </row>
    <row r="26" spans="2:9" ht="18" customHeight="1" x14ac:dyDescent="0.35">
      <c r="B26" s="172" t="s">
        <v>55</v>
      </c>
      <c r="C26" s="163">
        <v>-9.5</v>
      </c>
      <c r="D26" s="163">
        <v>-13.4</v>
      </c>
      <c r="E26" s="163">
        <v>-15</v>
      </c>
      <c r="F26" s="163">
        <v>-14</v>
      </c>
      <c r="G26" s="163">
        <v>-17</v>
      </c>
      <c r="H26" s="163">
        <v>-22</v>
      </c>
      <c r="I26" s="163">
        <v>-26</v>
      </c>
    </row>
    <row r="27" spans="2:9" ht="18" customHeight="1" x14ac:dyDescent="0.35">
      <c r="B27" s="172" t="s">
        <v>48</v>
      </c>
      <c r="C27" s="166">
        <v>0.5</v>
      </c>
      <c r="D27" s="163">
        <v>-0.3</v>
      </c>
      <c r="E27" s="163">
        <v>-7</v>
      </c>
      <c r="F27" s="163">
        <v>0</v>
      </c>
      <c r="G27" s="163">
        <v>2</v>
      </c>
      <c r="H27" s="163">
        <v>1</v>
      </c>
      <c r="I27" s="163">
        <v>-2</v>
      </c>
    </row>
    <row r="28" spans="2:9" ht="18" customHeight="1" x14ac:dyDescent="0.35">
      <c r="B28" s="173" t="s">
        <v>181</v>
      </c>
      <c r="C28" s="167">
        <v>-231.8</v>
      </c>
      <c r="D28" s="167">
        <v>-577.4</v>
      </c>
      <c r="E28" s="167">
        <v>-813</v>
      </c>
      <c r="F28" s="167">
        <v>-1127</v>
      </c>
      <c r="G28" s="167">
        <v>305</v>
      </c>
      <c r="H28" s="167">
        <v>-1126</v>
      </c>
      <c r="I28" s="167">
        <v>-375</v>
      </c>
    </row>
    <row r="29" spans="2:9" ht="18" customHeight="1" x14ac:dyDescent="0.35">
      <c r="B29" s="172" t="s">
        <v>49</v>
      </c>
      <c r="C29" s="164">
        <v>0.8</v>
      </c>
      <c r="D29" s="164">
        <v>-2.7</v>
      </c>
      <c r="E29" s="164">
        <v>-12</v>
      </c>
      <c r="F29" s="164">
        <v>3</v>
      </c>
      <c r="G29" s="164">
        <v>15</v>
      </c>
      <c r="H29" s="164">
        <v>-123</v>
      </c>
      <c r="I29" s="164">
        <v>142</v>
      </c>
    </row>
    <row r="30" spans="2:9" ht="18" customHeight="1" x14ac:dyDescent="0.35">
      <c r="B30" s="172" t="s">
        <v>51</v>
      </c>
      <c r="C30" s="164">
        <v>639.5</v>
      </c>
      <c r="D30" s="164">
        <v>246.2</v>
      </c>
      <c r="E30" s="164">
        <v>7</v>
      </c>
      <c r="F30" s="164">
        <v>-113</v>
      </c>
      <c r="G30" s="164">
        <v>-2</v>
      </c>
      <c r="H30" s="164">
        <v>1860</v>
      </c>
      <c r="I30" s="164">
        <v>614</v>
      </c>
    </row>
    <row r="31" spans="2:9" ht="18" customHeight="1" x14ac:dyDescent="0.35">
      <c r="B31" s="173" t="s">
        <v>50</v>
      </c>
      <c r="C31" s="167">
        <v>269.60000000000002</v>
      </c>
      <c r="D31" s="167">
        <v>909.1</v>
      </c>
      <c r="E31" s="167">
        <v>1155</v>
      </c>
      <c r="F31" s="167">
        <v>1162</v>
      </c>
      <c r="G31" s="167">
        <v>1049</v>
      </c>
      <c r="H31" s="167">
        <f>G32</f>
        <v>1047</v>
      </c>
      <c r="I31" s="167">
        <v>2907</v>
      </c>
    </row>
    <row r="32" spans="2:9" ht="18" customHeight="1" x14ac:dyDescent="0.35">
      <c r="B32" s="173" t="s">
        <v>52</v>
      </c>
      <c r="C32" s="167">
        <v>909.1</v>
      </c>
      <c r="D32" s="167">
        <v>1155.3</v>
      </c>
      <c r="E32" s="167">
        <v>1162</v>
      </c>
      <c r="F32" s="167">
        <v>1049</v>
      </c>
      <c r="G32" s="167">
        <v>1047</v>
      </c>
      <c r="H32" s="167">
        <v>2907</v>
      </c>
      <c r="I32" s="167">
        <v>3521</v>
      </c>
    </row>
    <row r="33" spans="2:9" ht="18" customHeight="1" x14ac:dyDescent="0.35">
      <c r="B33" s="168"/>
      <c r="C33" s="169"/>
      <c r="D33" s="169"/>
      <c r="E33" s="169"/>
      <c r="F33" s="169"/>
      <c r="G33" s="169"/>
      <c r="H33" s="169"/>
      <c r="I33" s="169"/>
    </row>
    <row r="34" spans="2:9" ht="18" customHeight="1" x14ac:dyDescent="0.35">
      <c r="B34" s="173" t="s">
        <v>183</v>
      </c>
      <c r="C34" s="165">
        <f>C9</f>
        <v>1191.3</v>
      </c>
      <c r="D34" s="165">
        <f>D9</f>
        <v>1134.0999999999999</v>
      </c>
      <c r="E34" s="165">
        <f>E9</f>
        <v>1049</v>
      </c>
      <c r="F34" s="165">
        <v>1294</v>
      </c>
      <c r="G34" s="165">
        <v>1476</v>
      </c>
      <c r="H34" s="165">
        <v>3479</v>
      </c>
      <c r="I34" s="165">
        <v>1006</v>
      </c>
    </row>
    <row r="35" spans="2:9" ht="18" customHeight="1" x14ac:dyDescent="0.35">
      <c r="B35" s="175" t="s">
        <v>184</v>
      </c>
      <c r="C35" s="164">
        <f>C15</f>
        <v>-320.79999999999995</v>
      </c>
      <c r="D35" s="164">
        <f>D15</f>
        <v>-307.8</v>
      </c>
      <c r="E35" s="164">
        <f>E15</f>
        <v>-217</v>
      </c>
      <c r="F35" s="164">
        <v>-283</v>
      </c>
      <c r="G35" s="164">
        <v>-1798</v>
      </c>
      <c r="H35" s="164">
        <v>-370</v>
      </c>
      <c r="I35" s="164">
        <v>-159</v>
      </c>
    </row>
    <row r="36" spans="2:9" ht="18" customHeight="1" x14ac:dyDescent="0.35">
      <c r="B36" s="173" t="s">
        <v>81</v>
      </c>
      <c r="C36" s="165">
        <v>870.5</v>
      </c>
      <c r="D36" s="165">
        <v>826.3</v>
      </c>
      <c r="E36" s="165">
        <v>832</v>
      </c>
      <c r="F36" s="165">
        <v>1011</v>
      </c>
      <c r="G36" s="165">
        <v>-322</v>
      </c>
      <c r="H36" s="165">
        <v>3109</v>
      </c>
      <c r="I36" s="165">
        <v>847</v>
      </c>
    </row>
    <row r="37" spans="2:9" ht="18" customHeight="1" x14ac:dyDescent="0.35">
      <c r="B37" s="172" t="s">
        <v>82</v>
      </c>
      <c r="C37" s="163">
        <v>-152.27500000000001</v>
      </c>
      <c r="D37" s="163">
        <v>-153.69999999999999</v>
      </c>
      <c r="E37" s="163">
        <v>-152</v>
      </c>
      <c r="F37" s="163">
        <v>-121</v>
      </c>
      <c r="G37" s="163">
        <v>-103</v>
      </c>
      <c r="H37" s="163">
        <v>-109</v>
      </c>
      <c r="I37" s="163">
        <v>-110</v>
      </c>
    </row>
    <row r="38" spans="2:9" ht="18" customHeight="1" x14ac:dyDescent="0.35">
      <c r="B38" s="172" t="s">
        <v>55</v>
      </c>
      <c r="C38" s="163">
        <v>-9.5</v>
      </c>
      <c r="D38" s="163">
        <v>-13.4</v>
      </c>
      <c r="E38" s="163">
        <v>-15</v>
      </c>
      <c r="F38" s="163">
        <v>-14</v>
      </c>
      <c r="G38" s="163">
        <v>-17</v>
      </c>
      <c r="H38" s="163">
        <v>-22</v>
      </c>
      <c r="I38" s="163">
        <v>-26</v>
      </c>
    </row>
    <row r="39" spans="2:9" ht="18" customHeight="1" x14ac:dyDescent="0.35">
      <c r="B39" s="179" t="s">
        <v>149</v>
      </c>
      <c r="C39" s="201"/>
      <c r="D39" s="201"/>
      <c r="E39" s="201"/>
      <c r="F39" s="201"/>
      <c r="G39" s="178">
        <v>-49</v>
      </c>
      <c r="H39" s="178">
        <v>-49</v>
      </c>
      <c r="I39" s="178">
        <v>-49</v>
      </c>
    </row>
    <row r="40" spans="2:9" ht="18" customHeight="1" x14ac:dyDescent="0.35">
      <c r="B40" s="176" t="s">
        <v>83</v>
      </c>
      <c r="C40" s="170">
        <v>708.72500000000002</v>
      </c>
      <c r="D40" s="170">
        <v>659.19999999999993</v>
      </c>
      <c r="E40" s="170">
        <v>665</v>
      </c>
      <c r="F40" s="170">
        <v>876</v>
      </c>
      <c r="G40" s="170">
        <v>-491</v>
      </c>
      <c r="H40" s="170">
        <v>2929</v>
      </c>
      <c r="I40" s="170">
        <v>662</v>
      </c>
    </row>
    <row r="41" spans="2:9" ht="18" customHeight="1" x14ac:dyDescent="0.35">
      <c r="B41" s="177" t="s">
        <v>147</v>
      </c>
      <c r="C41" s="195"/>
      <c r="D41" s="195"/>
      <c r="E41" s="195"/>
      <c r="F41" s="195"/>
      <c r="G41" s="163">
        <v>435</v>
      </c>
      <c r="H41" s="163"/>
      <c r="I41" s="163"/>
    </row>
    <row r="42" spans="2:9" ht="18" customHeight="1" x14ac:dyDescent="0.35">
      <c r="B42" s="177" t="s">
        <v>151</v>
      </c>
      <c r="C42" s="195"/>
      <c r="D42" s="195"/>
      <c r="E42" s="195"/>
      <c r="F42" s="195"/>
      <c r="G42" s="163">
        <v>-138</v>
      </c>
      <c r="H42" s="163">
        <v>-2516</v>
      </c>
      <c r="I42" s="163">
        <v>-202</v>
      </c>
    </row>
    <row r="43" spans="2:9" ht="18" customHeight="1" x14ac:dyDescent="0.35">
      <c r="B43" s="197" t="s">
        <v>182</v>
      </c>
      <c r="C43" s="195"/>
      <c r="D43" s="195"/>
      <c r="E43" s="195"/>
      <c r="F43" s="195"/>
      <c r="G43" s="178">
        <v>0</v>
      </c>
      <c r="H43" s="178">
        <v>0</v>
      </c>
      <c r="I43" s="178">
        <v>-300</v>
      </c>
    </row>
    <row r="44" spans="2:9" ht="18" customHeight="1" x14ac:dyDescent="0.35">
      <c r="B44" s="179" t="s">
        <v>152</v>
      </c>
      <c r="C44" s="195"/>
      <c r="D44" s="195"/>
      <c r="E44" s="195"/>
      <c r="F44" s="195"/>
      <c r="G44" s="178">
        <v>13</v>
      </c>
      <c r="H44" s="178">
        <v>18</v>
      </c>
      <c r="I44" s="178">
        <v>93</v>
      </c>
    </row>
    <row r="45" spans="2:9" ht="18" customHeight="1" x14ac:dyDescent="0.35">
      <c r="B45" s="176" t="s">
        <v>150</v>
      </c>
      <c r="C45" s="200"/>
      <c r="D45" s="200"/>
      <c r="E45" s="200"/>
      <c r="F45" s="200"/>
      <c r="G45" s="170">
        <v>-181</v>
      </c>
      <c r="H45" s="170">
        <v>431</v>
      </c>
      <c r="I45" s="170">
        <v>253</v>
      </c>
    </row>
    <row r="47" spans="2:9" ht="18" customHeight="1" x14ac:dyDescent="0.35">
      <c r="B47" s="55" t="s">
        <v>122</v>
      </c>
      <c r="C47" s="56"/>
      <c r="D47" s="56"/>
      <c r="E47" s="56"/>
      <c r="F47" s="56"/>
    </row>
    <row r="48" spans="2:9" ht="18" customHeight="1" x14ac:dyDescent="0.35">
      <c r="B48" s="53" t="s">
        <v>185</v>
      </c>
    </row>
    <row r="49" spans="2:2" ht="18" customHeight="1" x14ac:dyDescent="0.35">
      <c r="B49" s="53" t="s">
        <v>186</v>
      </c>
    </row>
    <row r="50" spans="2:2" ht="18" customHeight="1" x14ac:dyDescent="0.35">
      <c r="B50" s="53" t="s">
        <v>187</v>
      </c>
    </row>
    <row r="51" spans="2:2" ht="18" customHeight="1" x14ac:dyDescent="0.35">
      <c r="B51" s="53" t="s">
        <v>188</v>
      </c>
    </row>
  </sheetData>
  <pageMargins left="0.7" right="0.7" top="0.75" bottom="0.75" header="0.3" footer="0.3"/>
  <pageSetup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E150-BAD1-446E-BF0F-C204CD33EB04}">
  <sheetPr>
    <tabColor theme="7"/>
  </sheetPr>
  <dimension ref="A2:BB29"/>
  <sheetViews>
    <sheetView showGridLines="0" zoomScale="94" zoomScaleNormal="100" workbookViewId="0">
      <pane xSplit="1" ySplit="4" topLeftCell="AW5" activePane="bottomRight" state="frozen"/>
      <selection pane="topRight" activeCell="B1" sqref="B1"/>
      <selection pane="bottomLeft" activeCell="A4" sqref="A4"/>
      <selection pane="bottomRight" activeCell="AZ9" sqref="AZ9"/>
    </sheetView>
  </sheetViews>
  <sheetFormatPr defaultColWidth="8.81640625" defaultRowHeight="14.5" x14ac:dyDescent="0.35"/>
  <cols>
    <col min="1" max="1" width="31.81640625" customWidth="1"/>
    <col min="2" max="2" width="1.26953125" customWidth="1"/>
    <col min="3" max="6" width="7.54296875" customWidth="1"/>
    <col min="7" max="7" width="1.26953125" customWidth="1"/>
    <col min="8" max="8" width="7.54296875" style="1" customWidth="1"/>
    <col min="9" max="9" width="1.26953125" customWidth="1"/>
    <col min="10" max="13" width="7.54296875" customWidth="1"/>
    <col min="14" max="14" width="1.26953125" customWidth="1"/>
    <col min="15" max="15" width="7.54296875" customWidth="1"/>
    <col min="16" max="16" width="1.26953125" customWidth="1"/>
    <col min="17" max="20" width="7.54296875" customWidth="1"/>
    <col min="21" max="21" width="1.26953125" customWidth="1"/>
    <col min="22" max="22" width="7.54296875" customWidth="1"/>
    <col min="23" max="23" width="1.26953125" customWidth="1"/>
    <col min="24" max="27" width="7.54296875" customWidth="1"/>
    <col min="28" max="28" width="1.26953125" customWidth="1"/>
    <col min="29" max="29" width="7.54296875" customWidth="1"/>
    <col min="30" max="30" width="1.26953125" customWidth="1"/>
    <col min="31" max="31" width="7.54296875" customWidth="1"/>
    <col min="32" max="32" width="11.54296875" bestFit="1" customWidth="1"/>
    <col min="33" max="34" width="7.54296875" customWidth="1"/>
    <col min="35" max="35" width="1.26953125" customWidth="1"/>
    <col min="36" max="36" width="7.54296875" customWidth="1"/>
    <col min="37" max="37" width="1.1796875" style="11" customWidth="1"/>
    <col min="38" max="38" width="7.54296875" customWidth="1"/>
    <col min="39" max="40" width="7.7265625" customWidth="1"/>
    <col min="42" max="42" width="1" customWidth="1"/>
    <col min="44" max="44" width="1.7265625" customWidth="1"/>
    <col min="45" max="45" width="7.54296875" customWidth="1"/>
    <col min="46" max="47" width="7.7265625" customWidth="1"/>
    <col min="49" max="49" width="1" customWidth="1"/>
  </cols>
  <sheetData>
    <row r="2" spans="1:54" ht="15.5" x14ac:dyDescent="0.35">
      <c r="A2" s="67" t="s">
        <v>110</v>
      </c>
    </row>
    <row r="3" spans="1:54" ht="15" thickBot="1" x14ac:dyDescent="0.4">
      <c r="AX3" s="1"/>
    </row>
    <row r="4" spans="1:54" ht="21" customHeight="1" thickBot="1" x14ac:dyDescent="0.4">
      <c r="A4" s="2" t="s">
        <v>58</v>
      </c>
      <c r="C4" s="7" t="s">
        <v>59</v>
      </c>
      <c r="D4" s="7" t="s">
        <v>60</v>
      </c>
      <c r="E4" s="7" t="s">
        <v>61</v>
      </c>
      <c r="F4" s="8" t="s">
        <v>62</v>
      </c>
      <c r="H4" s="9">
        <v>2018</v>
      </c>
      <c r="J4" s="7" t="s">
        <v>71</v>
      </c>
      <c r="K4" s="7" t="s">
        <v>72</v>
      </c>
      <c r="L4" s="7" t="s">
        <v>73</v>
      </c>
      <c r="M4" s="8" t="s">
        <v>74</v>
      </c>
      <c r="O4" s="9">
        <v>2019</v>
      </c>
      <c r="Q4" s="7" t="s">
        <v>76</v>
      </c>
      <c r="R4" s="7" t="s">
        <v>77</v>
      </c>
      <c r="S4" s="7" t="s">
        <v>78</v>
      </c>
      <c r="T4" s="8" t="s">
        <v>79</v>
      </c>
      <c r="V4" s="9">
        <v>2020</v>
      </c>
      <c r="X4" s="7" t="s">
        <v>85</v>
      </c>
      <c r="Y4" s="7" t="s">
        <v>86</v>
      </c>
      <c r="Z4" s="7" t="s">
        <v>87</v>
      </c>
      <c r="AA4" s="8" t="s">
        <v>88</v>
      </c>
      <c r="AC4" s="9">
        <v>2021</v>
      </c>
      <c r="AE4" s="7" t="s">
        <v>90</v>
      </c>
      <c r="AF4" s="7" t="s">
        <v>91</v>
      </c>
      <c r="AG4" s="7" t="s">
        <v>92</v>
      </c>
      <c r="AH4" s="8" t="s">
        <v>93</v>
      </c>
      <c r="AJ4" s="9">
        <v>2022</v>
      </c>
      <c r="AK4" s="60"/>
      <c r="AL4" s="7" t="s">
        <v>125</v>
      </c>
      <c r="AM4" s="7" t="s">
        <v>129</v>
      </c>
      <c r="AN4" s="7" t="s">
        <v>130</v>
      </c>
      <c r="AO4" s="8" t="s">
        <v>131</v>
      </c>
      <c r="AQ4" s="9">
        <v>2023</v>
      </c>
      <c r="AS4" s="7" t="s">
        <v>153</v>
      </c>
      <c r="AT4" s="7" t="s">
        <v>154</v>
      </c>
      <c r="AU4" s="7" t="s">
        <v>155</v>
      </c>
      <c r="AV4" s="8" t="s">
        <v>156</v>
      </c>
      <c r="AX4" s="9">
        <v>2024</v>
      </c>
      <c r="AY4" s="7" t="s">
        <v>193</v>
      </c>
      <c r="AZ4" s="7" t="s">
        <v>194</v>
      </c>
      <c r="BA4" s="7" t="s">
        <v>195</v>
      </c>
      <c r="BB4" s="8" t="s">
        <v>196</v>
      </c>
    </row>
    <row r="5" spans="1:54" ht="21" customHeight="1" thickBot="1" x14ac:dyDescent="0.4">
      <c r="A5" s="3" t="s">
        <v>63</v>
      </c>
      <c r="B5" s="27"/>
      <c r="C5" s="25">
        <v>1.2221</v>
      </c>
      <c r="D5" s="25">
        <v>1.2033</v>
      </c>
      <c r="E5" s="25">
        <v>1.1681999999999999</v>
      </c>
      <c r="F5" s="26">
        <v>1.1417999999999999</v>
      </c>
      <c r="G5" s="27"/>
      <c r="H5" s="28">
        <v>1.1838499999999998</v>
      </c>
      <c r="I5" s="27"/>
      <c r="J5" s="25">
        <v>1.1451</v>
      </c>
      <c r="K5" s="25">
        <v>1.1201000000000001</v>
      </c>
      <c r="L5" s="25">
        <v>1.1189</v>
      </c>
      <c r="M5" s="25">
        <v>1.1008325333565632</v>
      </c>
      <c r="N5" s="27"/>
      <c r="O5" s="28">
        <v>1.1212331333391408</v>
      </c>
      <c r="P5" s="27"/>
      <c r="Q5" s="25">
        <v>1.108768471963095</v>
      </c>
      <c r="R5" s="25">
        <v>1.0989333333333333</v>
      </c>
      <c r="S5" s="25">
        <v>1.1661999999999999</v>
      </c>
      <c r="T5" s="25">
        <v>1.1795333333333333</v>
      </c>
      <c r="U5" s="27"/>
      <c r="V5" s="28">
        <v>1.1383587846574403</v>
      </c>
      <c r="W5" s="27"/>
      <c r="X5" s="25">
        <v>1.2176</v>
      </c>
      <c r="Y5" s="25">
        <v>1.2002666666666666</v>
      </c>
      <c r="Z5" s="25">
        <v>1.1869666666666667</v>
      </c>
      <c r="AA5" s="25">
        <v>1.1529</v>
      </c>
      <c r="AB5" s="27"/>
      <c r="AC5" s="28">
        <v>1.1894333333333333</v>
      </c>
      <c r="AD5" s="27"/>
      <c r="AE5" s="25">
        <v>1.1226999999999998</v>
      </c>
      <c r="AF5" s="25">
        <v>1.0784666666666667</v>
      </c>
      <c r="AG5" s="25">
        <v>1.0195000000000001</v>
      </c>
      <c r="AH5" s="25">
        <v>1.0012666666666667</v>
      </c>
      <c r="AI5" s="27"/>
      <c r="AJ5" s="28">
        <f>AVERAGE(AE5:AH5)</f>
        <v>1.0554833333333333</v>
      </c>
      <c r="AK5" s="61"/>
      <c r="AL5" s="25">
        <v>1.07</v>
      </c>
      <c r="AM5" s="25">
        <v>1.08</v>
      </c>
      <c r="AN5" s="25">
        <v>1.0900000000000001</v>
      </c>
      <c r="AO5" s="25">
        <v>1.07</v>
      </c>
      <c r="AP5" s="27"/>
      <c r="AQ5" s="28">
        <f>AVERAGE(AL5:AO5)</f>
        <v>1.0775000000000001</v>
      </c>
      <c r="AS5" s="25">
        <v>1.0900000000000001</v>
      </c>
      <c r="AT5" s="25">
        <v>1.08</v>
      </c>
      <c r="AU5" s="25">
        <v>1.0900000000000001</v>
      </c>
      <c r="AV5" s="25">
        <v>1.0900000000000001</v>
      </c>
      <c r="AW5" s="27"/>
      <c r="AX5" s="28">
        <f>AVERAGE(AS5:AV5)</f>
        <v>1.0874999999999999</v>
      </c>
      <c r="AY5" s="25">
        <v>1.04</v>
      </c>
      <c r="AZ5" s="25">
        <v>1.1200000000000001</v>
      </c>
      <c r="BA5" s="25"/>
      <c r="BB5" s="25"/>
    </row>
    <row r="6" spans="1:54" ht="21" customHeight="1" thickBot="1" x14ac:dyDescent="0.4">
      <c r="A6" s="4" t="s">
        <v>89</v>
      </c>
      <c r="B6" s="18"/>
      <c r="C6" s="15">
        <v>324363667.15974486</v>
      </c>
      <c r="D6" s="15">
        <v>334142097.21788681</v>
      </c>
      <c r="E6" s="15">
        <v>318887195.56910342</v>
      </c>
      <c r="F6" s="16">
        <v>328911226.30023783</v>
      </c>
      <c r="G6" s="18"/>
      <c r="H6" s="17">
        <v>1306304186.246973</v>
      </c>
      <c r="I6" s="18"/>
      <c r="J6" s="15">
        <v>304115694.30907393</v>
      </c>
      <c r="K6" s="15">
        <v>300482436.31741142</v>
      </c>
      <c r="L6" s="15">
        <v>302170213.69126385</v>
      </c>
      <c r="M6" s="16">
        <v>306656962.88557655</v>
      </c>
      <c r="N6" s="18"/>
      <c r="O6" s="17">
        <v>1213425307.2033257</v>
      </c>
      <c r="P6" s="18"/>
      <c r="Q6" s="15">
        <v>281947606.4736554</v>
      </c>
      <c r="R6" s="15">
        <v>277396644.26826674</v>
      </c>
      <c r="S6" s="15">
        <v>272813028.97543061</v>
      </c>
      <c r="T6" s="16">
        <v>275984538.87165505</v>
      </c>
      <c r="U6" s="18"/>
      <c r="V6" s="17">
        <v>1108141818.5890079</v>
      </c>
      <c r="W6" s="18"/>
      <c r="X6" s="15">
        <v>262696764.89928278</v>
      </c>
      <c r="Y6" s="15">
        <v>262895458.07147974</v>
      </c>
      <c r="Z6" s="15">
        <v>259361325.43893743</v>
      </c>
      <c r="AA6" s="16">
        <v>260899770.08148968</v>
      </c>
      <c r="AB6" s="18"/>
      <c r="AC6" s="17">
        <v>1045853318.4911896</v>
      </c>
      <c r="AD6" s="18"/>
      <c r="AE6" s="15">
        <v>261245525.07825059</v>
      </c>
      <c r="AF6" s="15">
        <v>249613825.32104784</v>
      </c>
      <c r="AG6" s="15">
        <v>252271912.01577309</v>
      </c>
      <c r="AH6" s="16">
        <v>256996261.98535085</v>
      </c>
      <c r="AI6" s="18"/>
      <c r="AJ6" s="17">
        <f>SUM(AE6:AH6)</f>
        <v>1020127524.4004223</v>
      </c>
      <c r="AK6" s="62"/>
      <c r="AL6" s="15">
        <v>241638302.90766683</v>
      </c>
      <c r="AM6" s="15">
        <v>244119068.76239049</v>
      </c>
      <c r="AN6" s="15">
        <v>240954819.26259112</v>
      </c>
      <c r="AO6" s="16">
        <v>240388665.43477386</v>
      </c>
      <c r="AP6" s="18"/>
      <c r="AQ6" s="17">
        <f>SUM(AL6:AO6)</f>
        <v>967100856.36742234</v>
      </c>
      <c r="AS6" s="15">
        <v>228107331.2945556</v>
      </c>
      <c r="AT6" s="15">
        <v>224446891.98137704</v>
      </c>
      <c r="AU6" s="15">
        <v>233243810.58748439</v>
      </c>
      <c r="AV6" s="16">
        <v>227750136.91907889</v>
      </c>
      <c r="AW6" s="18"/>
      <c r="AX6" s="17">
        <f>SUM(AS6:AV6)</f>
        <v>913548170.78249598</v>
      </c>
      <c r="AY6" s="15">
        <v>205999718.64540285</v>
      </c>
      <c r="AZ6" s="15">
        <v>191659909.33412158</v>
      </c>
      <c r="BA6" s="15"/>
      <c r="BB6" s="16"/>
    </row>
    <row r="7" spans="1:54" ht="21" customHeight="1" thickBot="1" x14ac:dyDescent="0.4">
      <c r="A7" s="4" t="s">
        <v>64</v>
      </c>
      <c r="B7" s="18"/>
      <c r="C7" s="15">
        <v>59428478.345477492</v>
      </c>
      <c r="D7" s="15">
        <v>71566204.20290938</v>
      </c>
      <c r="E7" s="15">
        <v>69639394.589465454</v>
      </c>
      <c r="F7" s="16">
        <v>74816715.290639505</v>
      </c>
      <c r="G7" s="18"/>
      <c r="H7" s="17">
        <v>275450792.42849183</v>
      </c>
      <c r="I7" s="18"/>
      <c r="J7" s="15">
        <v>68465531.641661108</v>
      </c>
      <c r="K7" s="15">
        <v>73470818.887405366</v>
      </c>
      <c r="L7" s="15">
        <v>71476346.450681254</v>
      </c>
      <c r="M7" s="16">
        <v>81142294.620515779</v>
      </c>
      <c r="N7" s="18"/>
      <c r="O7" s="17">
        <v>294554991.60026348</v>
      </c>
      <c r="P7" s="18"/>
      <c r="Q7" s="15">
        <v>69771661.251522243</v>
      </c>
      <c r="R7" s="15">
        <v>71722843.369946793</v>
      </c>
      <c r="S7" s="15">
        <v>73573272.171791375</v>
      </c>
      <c r="T7" s="16">
        <v>79026905.928996503</v>
      </c>
      <c r="U7" s="18"/>
      <c r="V7" s="17">
        <v>294094682.7222569</v>
      </c>
      <c r="W7" s="18"/>
      <c r="X7" s="15">
        <v>70503429.510841846</v>
      </c>
      <c r="Y7" s="15">
        <v>76203557.944452778</v>
      </c>
      <c r="Z7" s="15">
        <v>73442948.925449401</v>
      </c>
      <c r="AA7" s="16">
        <v>76714098.740110576</v>
      </c>
      <c r="AB7" s="18"/>
      <c r="AC7" s="17">
        <v>296864035.12085462</v>
      </c>
      <c r="AD7" s="18"/>
      <c r="AE7" s="15">
        <v>70798412.936741218</v>
      </c>
      <c r="AF7" s="15">
        <v>75131373.053512543</v>
      </c>
      <c r="AG7" s="15">
        <v>106579879.94413812</v>
      </c>
      <c r="AH7" s="16">
        <v>144700822.58000323</v>
      </c>
      <c r="AI7" s="18"/>
      <c r="AJ7" s="17">
        <f t="shared" ref="AJ7:AJ13" si="0">SUM(AE7:AH7)</f>
        <v>397210488.51439512</v>
      </c>
      <c r="AK7" s="62"/>
      <c r="AL7" s="15">
        <v>119985829.66879815</v>
      </c>
      <c r="AM7" s="15">
        <v>117037519.54474635</v>
      </c>
      <c r="AN7" s="15">
        <v>128697235.79770182</v>
      </c>
      <c r="AO7" s="16">
        <v>151495908.59195358</v>
      </c>
      <c r="AP7" s="18"/>
      <c r="AQ7" s="17">
        <f t="shared" ref="AQ7:AQ13" si="1">SUM(AL7:AO7)</f>
        <v>517216493.6031999</v>
      </c>
      <c r="AS7" s="15">
        <v>125303811.01123941</v>
      </c>
      <c r="AT7" s="15">
        <v>130104720.09244949</v>
      </c>
      <c r="AU7" s="15">
        <v>136078945.50961667</v>
      </c>
      <c r="AV7" s="16">
        <v>155672622.861792</v>
      </c>
      <c r="AW7" s="18"/>
      <c r="AX7" s="17">
        <f t="shared" ref="AX7:AX13" si="2">SUM(AS7:AV7)</f>
        <v>547160099.47509754</v>
      </c>
      <c r="AY7" s="15">
        <v>147556170.46542636</v>
      </c>
      <c r="AZ7" s="15">
        <v>153177992.01652166</v>
      </c>
      <c r="BA7" s="15"/>
      <c r="BB7" s="16"/>
    </row>
    <row r="8" spans="1:54" ht="21" customHeight="1" thickBot="1" x14ac:dyDescent="0.4">
      <c r="A8" s="4" t="s">
        <v>65</v>
      </c>
      <c r="B8" s="18"/>
      <c r="C8" s="15">
        <v>56145806.104733057</v>
      </c>
      <c r="D8" s="15">
        <v>57810636.396416813</v>
      </c>
      <c r="E8" s="15">
        <v>57675879.047059461</v>
      </c>
      <c r="F8" s="16">
        <v>84132844.127442569</v>
      </c>
      <c r="G8" s="18"/>
      <c r="H8" s="17">
        <v>255765165.67565188</v>
      </c>
      <c r="I8" s="18"/>
      <c r="J8" s="15">
        <v>58728419.125145115</v>
      </c>
      <c r="K8" s="15">
        <v>58273791.093227319</v>
      </c>
      <c r="L8" s="15">
        <v>63798542.11048764</v>
      </c>
      <c r="M8" s="16">
        <v>78847913.816839859</v>
      </c>
      <c r="N8" s="18"/>
      <c r="O8" s="17">
        <v>259648666.14569992</v>
      </c>
      <c r="P8" s="18"/>
      <c r="Q8" s="15">
        <v>69036198.465702131</v>
      </c>
      <c r="R8" s="15">
        <v>61769449.637821496</v>
      </c>
      <c r="S8" s="15">
        <v>60382183.722556859</v>
      </c>
      <c r="T8" s="16">
        <v>65322161.777188972</v>
      </c>
      <c r="U8" s="18"/>
      <c r="V8" s="17">
        <v>256509993.60326946</v>
      </c>
      <c r="W8" s="18"/>
      <c r="X8" s="15">
        <v>55145998.377046578</v>
      </c>
      <c r="Y8" s="15">
        <v>53138449.082246847</v>
      </c>
      <c r="Z8" s="15">
        <v>58891124.474553272</v>
      </c>
      <c r="AA8" s="16">
        <v>67539474.78251037</v>
      </c>
      <c r="AB8" s="18"/>
      <c r="AC8" s="17">
        <v>234715046.71635708</v>
      </c>
      <c r="AD8" s="18"/>
      <c r="AE8" s="15">
        <v>58151233.942224972</v>
      </c>
      <c r="AF8" s="15">
        <v>63946474.567598186</v>
      </c>
      <c r="AG8" s="15">
        <v>68990107.376100168</v>
      </c>
      <c r="AH8" s="16">
        <v>70948756.215581298</v>
      </c>
      <c r="AI8" s="18"/>
      <c r="AJ8" s="17">
        <f t="shared" si="0"/>
        <v>262036572.10150462</v>
      </c>
      <c r="AK8" s="62"/>
      <c r="AL8" s="15">
        <v>60218428.608024202</v>
      </c>
      <c r="AM8" s="15">
        <v>64688302.217345402</v>
      </c>
      <c r="AN8" s="15">
        <v>69206942.557324007</v>
      </c>
      <c r="AO8" s="16">
        <v>68436315.583806798</v>
      </c>
      <c r="AP8" s="18"/>
      <c r="AQ8" s="17">
        <f t="shared" si="1"/>
        <v>262549988.9665004</v>
      </c>
      <c r="AS8" s="15">
        <v>59286010.501546517</v>
      </c>
      <c r="AT8" s="15">
        <v>55449845.75670249</v>
      </c>
      <c r="AU8" s="15">
        <v>63816067.289534129</v>
      </c>
      <c r="AV8" s="16">
        <v>59116138.907077827</v>
      </c>
      <c r="AW8" s="18"/>
      <c r="AX8" s="17">
        <f t="shared" si="2"/>
        <v>237668062.45486096</v>
      </c>
      <c r="AY8" s="15">
        <v>59373208.980005786</v>
      </c>
      <c r="AZ8" s="15">
        <v>49204780.235729158</v>
      </c>
      <c r="BA8" s="15"/>
      <c r="BB8" s="16"/>
    </row>
    <row r="9" spans="1:54" ht="21" customHeight="1" thickBot="1" x14ac:dyDescent="0.4">
      <c r="A9" s="4" t="s">
        <v>66</v>
      </c>
      <c r="B9" s="18"/>
      <c r="C9" s="15">
        <v>37442960.676993459</v>
      </c>
      <c r="D9" s="15">
        <v>39795980.557560198</v>
      </c>
      <c r="E9" s="15">
        <v>41514832.621196873</v>
      </c>
      <c r="F9" s="16">
        <v>45710167.19894518</v>
      </c>
      <c r="G9" s="18"/>
      <c r="H9" s="17">
        <v>164463941.05469573</v>
      </c>
      <c r="I9" s="18"/>
      <c r="J9" s="15">
        <v>49167261.148686357</v>
      </c>
      <c r="K9" s="15">
        <v>48175289.290415451</v>
      </c>
      <c r="L9" s="15">
        <v>52728387.495538861</v>
      </c>
      <c r="M9" s="16">
        <v>57730793.918135904</v>
      </c>
      <c r="N9" s="18"/>
      <c r="O9" s="17">
        <v>207801731.85277659</v>
      </c>
      <c r="P9" s="18"/>
      <c r="Q9" s="15">
        <v>57742220.136714235</v>
      </c>
      <c r="R9" s="15">
        <v>57338577.800550051</v>
      </c>
      <c r="S9" s="15">
        <v>55283396.547268122</v>
      </c>
      <c r="T9" s="16">
        <v>45742195.73564636</v>
      </c>
      <c r="U9" s="18"/>
      <c r="V9" s="17">
        <v>216106390.22017878</v>
      </c>
      <c r="W9" s="18"/>
      <c r="X9" s="15">
        <v>47836757.579361163</v>
      </c>
      <c r="Y9" s="15">
        <v>46102809.578784406</v>
      </c>
      <c r="Z9" s="15">
        <v>51549946.913864546</v>
      </c>
      <c r="AA9" s="16">
        <v>57422702.643084072</v>
      </c>
      <c r="AB9" s="18"/>
      <c r="AC9" s="17">
        <v>202912216.71509421</v>
      </c>
      <c r="AD9" s="18"/>
      <c r="AE9" s="15">
        <v>56977310.504910775</v>
      </c>
      <c r="AF9" s="15">
        <v>62672756.728332192</v>
      </c>
      <c r="AG9" s="15">
        <v>72388374.066391215</v>
      </c>
      <c r="AH9" s="16">
        <v>67930603.83857353</v>
      </c>
      <c r="AI9" s="18"/>
      <c r="AJ9" s="17">
        <f t="shared" si="0"/>
        <v>259969045.13820767</v>
      </c>
      <c r="AK9" s="62"/>
      <c r="AL9" s="15">
        <v>68332048.638312757</v>
      </c>
      <c r="AM9" s="15">
        <v>70448744.907910511</v>
      </c>
      <c r="AN9" s="15">
        <v>68599525.831960812</v>
      </c>
      <c r="AO9" s="16">
        <v>74746011.635349721</v>
      </c>
      <c r="AP9" s="18"/>
      <c r="AQ9" s="17">
        <f t="shared" si="1"/>
        <v>282126331.01353383</v>
      </c>
      <c r="AS9" s="15">
        <v>83613345.634351522</v>
      </c>
      <c r="AT9" s="15">
        <v>69683380.728504032</v>
      </c>
      <c r="AU9" s="15">
        <v>63744203.620195083</v>
      </c>
      <c r="AV9" s="16">
        <v>83111354.765631363</v>
      </c>
      <c r="AW9" s="18"/>
      <c r="AX9" s="17">
        <f t="shared" si="2"/>
        <v>300152284.74868202</v>
      </c>
      <c r="AY9" s="15">
        <v>95437855.269100234</v>
      </c>
      <c r="AZ9" s="15">
        <v>74594602.790389895</v>
      </c>
      <c r="BA9" s="15"/>
      <c r="BB9" s="16"/>
    </row>
    <row r="10" spans="1:54" ht="21" customHeight="1" thickBot="1" x14ac:dyDescent="0.4">
      <c r="A10" s="5" t="s">
        <v>67</v>
      </c>
      <c r="B10" s="18"/>
      <c r="C10" s="19">
        <v>153017245.127204</v>
      </c>
      <c r="D10" s="19">
        <v>169172821.15688637</v>
      </c>
      <c r="E10" s="19">
        <v>168830106.25772178</v>
      </c>
      <c r="F10" s="20">
        <v>204659726.61702725</v>
      </c>
      <c r="G10" s="18"/>
      <c r="H10" s="21">
        <v>695679899.15883946</v>
      </c>
      <c r="I10" s="18"/>
      <c r="J10" s="19">
        <v>176361211.91549256</v>
      </c>
      <c r="K10" s="19">
        <v>179919899.27104813</v>
      </c>
      <c r="L10" s="19">
        <v>188003276.05670777</v>
      </c>
      <c r="M10" s="20">
        <v>217721002.35549155</v>
      </c>
      <c r="N10" s="18"/>
      <c r="O10" s="21">
        <v>762005389.59873998</v>
      </c>
      <c r="P10" s="18"/>
      <c r="Q10" s="19">
        <v>196550079.85393858</v>
      </c>
      <c r="R10" s="19">
        <v>190830870.80831835</v>
      </c>
      <c r="S10" s="19">
        <v>189238852.44161636</v>
      </c>
      <c r="T10" s="20">
        <v>190091263.44183183</v>
      </c>
      <c r="U10" s="18"/>
      <c r="V10" s="21">
        <v>766711066.54570508</v>
      </c>
      <c r="W10" s="18"/>
      <c r="X10" s="19">
        <v>173486185.4672496</v>
      </c>
      <c r="Y10" s="19">
        <v>175444816.60548404</v>
      </c>
      <c r="Z10" s="19">
        <v>183884020.31386721</v>
      </c>
      <c r="AA10" s="20">
        <v>201676276.16570503</v>
      </c>
      <c r="AB10" s="18"/>
      <c r="AC10" s="21">
        <v>734491298.55230594</v>
      </c>
      <c r="AD10" s="18"/>
      <c r="AE10" s="19">
        <v>185926957.38387695</v>
      </c>
      <c r="AF10" s="19">
        <v>201750604.34944299</v>
      </c>
      <c r="AG10" s="19">
        <v>247958361.38662952</v>
      </c>
      <c r="AH10" s="20">
        <v>287273247.87415808</v>
      </c>
      <c r="AI10" s="18"/>
      <c r="AJ10" s="21">
        <f t="shared" si="0"/>
        <v>922909170.99410748</v>
      </c>
      <c r="AK10" s="62"/>
      <c r="AL10" s="19">
        <v>248520894.49650431</v>
      </c>
      <c r="AM10" s="19">
        <v>252174566.67000216</v>
      </c>
      <c r="AN10" s="19">
        <v>266503704.18698665</v>
      </c>
      <c r="AO10" s="20">
        <v>294678235.81111008</v>
      </c>
      <c r="AP10" s="18"/>
      <c r="AQ10" s="21">
        <f t="shared" si="1"/>
        <v>1061877401.1646032</v>
      </c>
      <c r="AS10" s="19">
        <v>268203167.14713743</v>
      </c>
      <c r="AT10" s="19">
        <v>255237946.57765606</v>
      </c>
      <c r="AU10" s="19">
        <v>263639216.41934589</v>
      </c>
      <c r="AV10" s="20">
        <v>297900116.53450119</v>
      </c>
      <c r="AW10" s="18"/>
      <c r="AX10" s="21">
        <f t="shared" si="2"/>
        <v>1084980446.6786406</v>
      </c>
      <c r="AY10" s="19">
        <v>302367234.71453238</v>
      </c>
      <c r="AZ10" s="19">
        <v>276977375.04264069</v>
      </c>
      <c r="BA10" s="19"/>
      <c r="BB10" s="20"/>
    </row>
    <row r="11" spans="1:54" ht="21" customHeight="1" thickBot="1" x14ac:dyDescent="0.4">
      <c r="A11" s="5" t="s">
        <v>68</v>
      </c>
      <c r="B11" s="18"/>
      <c r="C11" s="19">
        <v>477380912.28694886</v>
      </c>
      <c r="D11" s="19">
        <v>503314918.37477314</v>
      </c>
      <c r="E11" s="19">
        <v>487717301.8268252</v>
      </c>
      <c r="F11" s="20">
        <v>533570952.91726506</v>
      </c>
      <c r="G11" s="18"/>
      <c r="H11" s="21">
        <v>2001984085.4058123</v>
      </c>
      <c r="I11" s="18"/>
      <c r="J11" s="19">
        <v>480476906.22456646</v>
      </c>
      <c r="K11" s="19">
        <v>480402335.58845955</v>
      </c>
      <c r="L11" s="19">
        <v>490173489.74797165</v>
      </c>
      <c r="M11" s="20">
        <v>524377965.24106812</v>
      </c>
      <c r="N11" s="18"/>
      <c r="O11" s="21">
        <v>1975430696.8020656</v>
      </c>
      <c r="P11" s="18"/>
      <c r="Q11" s="19">
        <v>478497686.32759398</v>
      </c>
      <c r="R11" s="19">
        <v>468227515.07658505</v>
      </c>
      <c r="S11" s="19">
        <v>462051881.41704696</v>
      </c>
      <c r="T11" s="20">
        <v>466075802.31348687</v>
      </c>
      <c r="U11" s="18"/>
      <c r="V11" s="21">
        <v>1874852885.1347129</v>
      </c>
      <c r="W11" s="18"/>
      <c r="X11" s="19">
        <v>436182950.36653239</v>
      </c>
      <c r="Y11" s="19">
        <v>438340274.67696381</v>
      </c>
      <c r="Z11" s="19">
        <v>443245345.75280464</v>
      </c>
      <c r="AA11" s="20">
        <v>462576046.24719471</v>
      </c>
      <c r="AB11" s="18"/>
      <c r="AC11" s="21">
        <v>1780344617.0434957</v>
      </c>
      <c r="AD11" s="18"/>
      <c r="AE11" s="19">
        <v>447172482.46212757</v>
      </c>
      <c r="AF11" s="19">
        <v>451364429.67049074</v>
      </c>
      <c r="AG11" s="19">
        <v>500230273.40240264</v>
      </c>
      <c r="AH11" s="20">
        <v>544269509.85950899</v>
      </c>
      <c r="AI11" s="18"/>
      <c r="AJ11" s="21">
        <f t="shared" si="0"/>
        <v>1943036695.3945298</v>
      </c>
      <c r="AK11" s="62"/>
      <c r="AL11" s="19">
        <f>AL10+AL6</f>
        <v>490159197.40417111</v>
      </c>
      <c r="AM11" s="19">
        <f>AM10+AM6</f>
        <v>496293635.43239266</v>
      </c>
      <c r="AN11" s="19">
        <f>AN10+AN6</f>
        <v>507458523.44957781</v>
      </c>
      <c r="AO11" s="20">
        <f>AO6+AO10</f>
        <v>535066901.24588394</v>
      </c>
      <c r="AP11" s="18"/>
      <c r="AQ11" s="21">
        <f t="shared" si="1"/>
        <v>2028978257.5320256</v>
      </c>
      <c r="AS11" s="19">
        <f>AS10+AS6</f>
        <v>496310498.44169307</v>
      </c>
      <c r="AT11" s="19">
        <f>AT10+AT6</f>
        <v>479684838.5590331</v>
      </c>
      <c r="AU11" s="19">
        <f t="shared" ref="AU11:AV11" si="3">AU10+AU6</f>
        <v>496883027.00683028</v>
      </c>
      <c r="AV11" s="19">
        <f t="shared" si="3"/>
        <v>525650253.45358008</v>
      </c>
      <c r="AW11" s="18"/>
      <c r="AX11" s="21">
        <f t="shared" si="2"/>
        <v>1998528617.4611366</v>
      </c>
      <c r="AY11" s="19">
        <f>AY10+AY6</f>
        <v>508366953.35993522</v>
      </c>
      <c r="AZ11" s="19">
        <f>AZ10+AZ6</f>
        <v>468637284.37676227</v>
      </c>
      <c r="BA11" s="19"/>
      <c r="BB11" s="20"/>
    </row>
    <row r="12" spans="1:54" ht="21" customHeight="1" thickBot="1" x14ac:dyDescent="0.4">
      <c r="A12" s="5" t="s">
        <v>69</v>
      </c>
      <c r="B12" s="18"/>
      <c r="C12" s="19">
        <v>174138.48370376008</v>
      </c>
      <c r="D12" s="19">
        <v>566767.37078992161</v>
      </c>
      <c r="E12" s="19">
        <v>221783.41501012319</v>
      </c>
      <c r="F12" s="20">
        <v>7303910.8345532408</v>
      </c>
      <c r="G12" s="18"/>
      <c r="H12" s="21">
        <v>8266600.1040570457</v>
      </c>
      <c r="I12" s="18"/>
      <c r="J12" s="19">
        <v>175539.87876446277</v>
      </c>
      <c r="K12" s="19">
        <v>377808.27951318026</v>
      </c>
      <c r="L12" s="19">
        <v>287949.45038715913</v>
      </c>
      <c r="M12" s="20">
        <v>7591961.6047046091</v>
      </c>
      <c r="N12" s="18"/>
      <c r="O12" s="21">
        <v>8433259.2133694105</v>
      </c>
      <c r="P12" s="18"/>
      <c r="Q12" s="19">
        <v>419093.48656657303</v>
      </c>
      <c r="R12" s="19">
        <v>344835.25673978782</v>
      </c>
      <c r="S12" s="19">
        <v>152700.78307884271</v>
      </c>
      <c r="T12" s="20">
        <v>571550.36897392571</v>
      </c>
      <c r="U12" s="18"/>
      <c r="V12" s="21">
        <v>1488179.8953591292</v>
      </c>
      <c r="W12" s="18"/>
      <c r="X12" s="19">
        <v>244253.95627943162</v>
      </c>
      <c r="Y12" s="19">
        <v>163299.84730058644</v>
      </c>
      <c r="Z12" s="19">
        <v>491121.82421248691</v>
      </c>
      <c r="AA12" s="20">
        <v>550588.92632102885</v>
      </c>
      <c r="AB12" s="18"/>
      <c r="AC12" s="21">
        <v>1449264.5541135338</v>
      </c>
      <c r="AD12" s="18"/>
      <c r="AE12" s="19">
        <v>391594.10448225704</v>
      </c>
      <c r="AF12" s="19">
        <v>0</v>
      </c>
      <c r="AG12" s="19">
        <v>204235.5400000001</v>
      </c>
      <c r="AH12" s="20">
        <v>333488.32642625005</v>
      </c>
      <c r="AI12" s="18"/>
      <c r="AJ12" s="21">
        <f t="shared" si="0"/>
        <v>929317.97090850712</v>
      </c>
      <c r="AK12" s="62"/>
      <c r="AL12" s="19">
        <v>245781.76663161867</v>
      </c>
      <c r="AM12" s="19">
        <v>254288.61545363191</v>
      </c>
      <c r="AN12" s="19">
        <v>-36193.58608298836</v>
      </c>
      <c r="AO12" s="20">
        <v>147372.22680826081</v>
      </c>
      <c r="AP12" s="18"/>
      <c r="AQ12" s="21">
        <f t="shared" si="1"/>
        <v>611249.02281052305</v>
      </c>
      <c r="AS12" s="19">
        <v>1570090.483617936</v>
      </c>
      <c r="AT12" s="19">
        <v>472229.72451565473</v>
      </c>
      <c r="AU12" s="19">
        <v>160708.9125530234</v>
      </c>
      <c r="AV12" s="20">
        <v>293363.67163155234</v>
      </c>
      <c r="AW12" s="18"/>
      <c r="AX12" s="21">
        <f t="shared" si="2"/>
        <v>2496392.7923181667</v>
      </c>
      <c r="AY12" s="19">
        <v>184692.18615354635</v>
      </c>
      <c r="AZ12" s="19">
        <v>536562.30056657305</v>
      </c>
      <c r="BA12" s="19"/>
      <c r="BB12" s="20"/>
    </row>
    <row r="13" spans="1:54" ht="21" customHeight="1" thickBot="1" x14ac:dyDescent="0.4">
      <c r="A13" s="6" t="s">
        <v>70</v>
      </c>
      <c r="B13" s="18"/>
      <c r="C13" s="22">
        <v>477555050.77065259</v>
      </c>
      <c r="D13" s="22">
        <v>503881685.74556309</v>
      </c>
      <c r="E13" s="22">
        <v>487939085.2418353</v>
      </c>
      <c r="F13" s="23">
        <v>540874863.7518183</v>
      </c>
      <c r="G13" s="18"/>
      <c r="H13" s="24">
        <v>2010250685.5098691</v>
      </c>
      <c r="I13" s="18"/>
      <c r="J13" s="22">
        <v>480652446.10333091</v>
      </c>
      <c r="K13" s="22">
        <v>480780143.86797273</v>
      </c>
      <c r="L13" s="22">
        <v>490461439.19835883</v>
      </c>
      <c r="M13" s="23">
        <v>531969926.84577274</v>
      </c>
      <c r="N13" s="18"/>
      <c r="O13" s="24">
        <v>1983863956.0154352</v>
      </c>
      <c r="P13" s="18"/>
      <c r="Q13" s="22">
        <v>478916779.81416053</v>
      </c>
      <c r="R13" s="22">
        <v>468572350.33332485</v>
      </c>
      <c r="S13" s="22">
        <v>462204582.20012581</v>
      </c>
      <c r="T13" s="23">
        <v>466647352.68246078</v>
      </c>
      <c r="U13" s="18"/>
      <c r="V13" s="24">
        <v>1876341065.030072</v>
      </c>
      <c r="W13" s="18"/>
      <c r="X13" s="22">
        <v>436427204.32281184</v>
      </c>
      <c r="Y13" s="22">
        <v>438503574.5242644</v>
      </c>
      <c r="Z13" s="22">
        <v>443736467.57701713</v>
      </c>
      <c r="AA13" s="23">
        <v>463126635.17351574</v>
      </c>
      <c r="AB13" s="18"/>
      <c r="AC13" s="24">
        <v>1781793881.597609</v>
      </c>
      <c r="AD13" s="18"/>
      <c r="AE13" s="22">
        <v>447564076.5666098</v>
      </c>
      <c r="AF13" s="22">
        <v>451364429.67049074</v>
      </c>
      <c r="AG13" s="22">
        <v>500434508.94240266</v>
      </c>
      <c r="AH13" s="23">
        <v>544602998.18593526</v>
      </c>
      <c r="AI13" s="18"/>
      <c r="AJ13" s="24">
        <f t="shared" si="0"/>
        <v>1943966013.3654385</v>
      </c>
      <c r="AK13" s="62"/>
      <c r="AL13" s="22">
        <f>SUM(AL6,AL10,AL12)</f>
        <v>490404979.17080271</v>
      </c>
      <c r="AM13" s="22">
        <f>SUM(AM6,AM10,AM12)</f>
        <v>496547924.04784632</v>
      </c>
      <c r="AN13" s="22">
        <f>SUM(AN6,AN10,AN12)</f>
        <v>507422329.86349481</v>
      </c>
      <c r="AO13" s="23">
        <v>535214273.47269225</v>
      </c>
      <c r="AP13" s="18"/>
      <c r="AQ13" s="24">
        <f t="shared" si="1"/>
        <v>2029589506.554836</v>
      </c>
      <c r="AS13" s="22">
        <f>SUM(AS6,AS10,AS12)</f>
        <v>497880588.92531103</v>
      </c>
      <c r="AT13" s="22">
        <f>SUM(AT6,AT10,AT12)</f>
        <v>480157068.28354877</v>
      </c>
      <c r="AU13" s="22">
        <v>497043735.91938329</v>
      </c>
      <c r="AV13" s="23">
        <v>525943617.12521166</v>
      </c>
      <c r="AW13" s="18"/>
      <c r="AX13" s="24">
        <f t="shared" si="2"/>
        <v>2001025010.2534547</v>
      </c>
      <c r="AY13" s="22">
        <v>508551645.5460887</v>
      </c>
      <c r="AZ13" s="22">
        <v>469173846.67732882</v>
      </c>
      <c r="BA13" s="22"/>
      <c r="BB13" s="23"/>
    </row>
    <row r="14" spans="1:54" ht="15" thickTop="1" x14ac:dyDescent="0.35"/>
    <row r="15" spans="1:54" x14ac:dyDescent="0.35">
      <c r="H15"/>
      <c r="Q15" s="29"/>
      <c r="R15" s="29"/>
      <c r="S15" s="29"/>
      <c r="T15" s="29"/>
      <c r="X15" s="29"/>
      <c r="Y15" s="29"/>
      <c r="AE15" s="29"/>
      <c r="AF15" s="29"/>
      <c r="AJ15" s="30"/>
      <c r="AK15" s="63"/>
      <c r="AL15" s="29"/>
      <c r="AM15" s="29"/>
      <c r="AN15" s="29"/>
      <c r="AS15" s="29"/>
      <c r="AT15" s="29"/>
      <c r="AU15" s="29"/>
    </row>
    <row r="16" spans="1:54" ht="28.5" x14ac:dyDescent="0.35">
      <c r="A16" s="31" t="s">
        <v>104</v>
      </c>
    </row>
    <row r="17" spans="1:47" ht="31.9" customHeight="1" x14ac:dyDescent="0.35">
      <c r="A17" s="32" t="s">
        <v>113</v>
      </c>
    </row>
    <row r="18" spans="1:47" ht="15" thickBot="1" x14ac:dyDescent="0.4"/>
    <row r="19" spans="1:47" ht="21" customHeight="1" thickBot="1" x14ac:dyDescent="0.4">
      <c r="A19" s="3" t="s">
        <v>63</v>
      </c>
      <c r="B19" s="27"/>
      <c r="C19" s="25"/>
      <c r="D19" s="25"/>
      <c r="E19" s="25"/>
      <c r="F19" s="26"/>
      <c r="G19" s="27"/>
      <c r="H19" s="28"/>
      <c r="I19" s="27"/>
      <c r="J19" s="25"/>
      <c r="K19" s="25"/>
      <c r="L19" s="25"/>
      <c r="M19" s="25"/>
      <c r="N19" s="27"/>
      <c r="O19" s="28"/>
      <c r="P19" s="27"/>
      <c r="Q19" s="25"/>
      <c r="R19" s="25"/>
      <c r="S19" s="25"/>
      <c r="T19" s="25"/>
      <c r="U19" s="27"/>
      <c r="V19" s="28"/>
      <c r="W19" s="27"/>
      <c r="X19" s="25"/>
      <c r="Y19" s="25"/>
      <c r="Z19" s="25"/>
      <c r="AA19" s="25"/>
      <c r="AB19" s="27"/>
      <c r="AC19" s="28"/>
      <c r="AD19" s="27"/>
      <c r="AE19" s="25">
        <v>1.1226999999999998</v>
      </c>
      <c r="AF19" s="25">
        <v>1.0784666666666667</v>
      </c>
      <c r="AG19" s="25">
        <v>1.0195000000000001</v>
      </c>
      <c r="AH19" s="25">
        <v>1.0012666666666667</v>
      </c>
      <c r="AI19" s="27"/>
      <c r="AJ19" s="65">
        <f>AVERAGE(AE19:AH19)</f>
        <v>1.0554833333333333</v>
      </c>
      <c r="AK19" s="61"/>
      <c r="AL19" s="68"/>
      <c r="AM19" s="68"/>
      <c r="AN19" s="68"/>
      <c r="AS19" s="68"/>
      <c r="AT19" s="68"/>
      <c r="AU19" s="68"/>
    </row>
    <row r="20" spans="1:47" ht="21" customHeight="1" thickBot="1" x14ac:dyDescent="0.4">
      <c r="A20" s="43" t="s">
        <v>111</v>
      </c>
      <c r="B20" s="44"/>
      <c r="C20" s="45"/>
      <c r="D20" s="45"/>
      <c r="E20" s="45"/>
      <c r="F20" s="46"/>
      <c r="G20" s="47"/>
      <c r="H20" s="48"/>
      <c r="I20" s="47"/>
      <c r="J20" s="45"/>
      <c r="K20" s="45"/>
      <c r="L20" s="45"/>
      <c r="M20" s="46"/>
      <c r="N20" s="47"/>
      <c r="O20" s="48"/>
      <c r="P20" s="47"/>
      <c r="Q20" s="45"/>
      <c r="R20" s="45"/>
      <c r="S20" s="45"/>
      <c r="T20" s="46"/>
      <c r="U20" s="47"/>
      <c r="V20" s="48"/>
      <c r="W20" s="47"/>
      <c r="X20" s="45"/>
      <c r="Y20" s="45"/>
      <c r="Z20" s="45"/>
      <c r="AA20" s="46"/>
      <c r="AB20" s="47"/>
      <c r="AC20" s="48"/>
      <c r="AD20" s="47"/>
      <c r="AE20" s="45">
        <v>261</v>
      </c>
      <c r="AF20" s="45">
        <v>250</v>
      </c>
      <c r="AG20" s="45">
        <v>252</v>
      </c>
      <c r="AH20" s="46">
        <v>257</v>
      </c>
      <c r="AI20" s="47"/>
      <c r="AJ20" s="48">
        <f>SUM(AE20:AH20)</f>
        <v>1020</v>
      </c>
      <c r="AK20" s="64"/>
      <c r="AL20" s="64"/>
      <c r="AM20" s="64"/>
      <c r="AN20" s="64"/>
      <c r="AS20" s="64"/>
      <c r="AT20" s="64"/>
      <c r="AU20" s="64"/>
    </row>
    <row r="21" spans="1:47" ht="21" customHeight="1" thickBot="1" x14ac:dyDescent="0.4">
      <c r="A21" s="4" t="s">
        <v>126</v>
      </c>
      <c r="B21" s="18"/>
      <c r="C21" s="33"/>
      <c r="D21" s="33"/>
      <c r="E21" s="33"/>
      <c r="F21" s="34"/>
      <c r="G21" s="35"/>
      <c r="H21" s="36"/>
      <c r="I21" s="35"/>
      <c r="J21" s="33"/>
      <c r="K21" s="33"/>
      <c r="L21" s="33"/>
      <c r="M21" s="34"/>
      <c r="N21" s="35"/>
      <c r="O21" s="36"/>
      <c r="P21" s="35"/>
      <c r="Q21" s="33"/>
      <c r="R21" s="33"/>
      <c r="S21" s="33"/>
      <c r="T21" s="34"/>
      <c r="U21" s="35"/>
      <c r="V21" s="36"/>
      <c r="W21" s="35"/>
      <c r="X21" s="33"/>
      <c r="Y21" s="33"/>
      <c r="Z21" s="33"/>
      <c r="AA21" s="34"/>
      <c r="AB21" s="35"/>
      <c r="AC21" s="36"/>
      <c r="AD21" s="35"/>
      <c r="AE21" s="33">
        <v>116</v>
      </c>
      <c r="AF21" s="33">
        <v>119</v>
      </c>
      <c r="AG21" s="33">
        <v>119</v>
      </c>
      <c r="AH21" s="34">
        <v>144</v>
      </c>
      <c r="AI21" s="35"/>
      <c r="AJ21" s="36">
        <f t="shared" ref="AJ21:AJ26" si="4">SUM(AE21:AH21)</f>
        <v>498</v>
      </c>
      <c r="AK21" s="64"/>
      <c r="AL21" s="64"/>
      <c r="AM21" s="64"/>
      <c r="AN21" s="64"/>
      <c r="AS21" s="64"/>
      <c r="AT21" s="64"/>
      <c r="AU21" s="64"/>
    </row>
    <row r="22" spans="1:47" ht="21" customHeight="1" thickBot="1" x14ac:dyDescent="0.4">
      <c r="A22" s="4" t="s">
        <v>65</v>
      </c>
      <c r="B22" s="18"/>
      <c r="C22" s="33"/>
      <c r="D22" s="33"/>
      <c r="E22" s="33"/>
      <c r="F22" s="34"/>
      <c r="G22" s="35"/>
      <c r="H22" s="36"/>
      <c r="I22" s="35"/>
      <c r="J22" s="33"/>
      <c r="K22" s="33"/>
      <c r="L22" s="33"/>
      <c r="M22" s="34"/>
      <c r="N22" s="35"/>
      <c r="O22" s="36"/>
      <c r="P22" s="35"/>
      <c r="Q22" s="33"/>
      <c r="R22" s="33"/>
      <c r="S22" s="33"/>
      <c r="T22" s="34"/>
      <c r="U22" s="35"/>
      <c r="V22" s="36"/>
      <c r="W22" s="35"/>
      <c r="X22" s="33"/>
      <c r="Y22" s="33"/>
      <c r="Z22" s="33"/>
      <c r="AA22" s="34"/>
      <c r="AB22" s="35"/>
      <c r="AC22" s="36"/>
      <c r="AD22" s="35"/>
      <c r="AE22" s="33">
        <v>58</v>
      </c>
      <c r="AF22" s="33">
        <v>64</v>
      </c>
      <c r="AG22" s="33">
        <v>69</v>
      </c>
      <c r="AH22" s="34">
        <v>71</v>
      </c>
      <c r="AI22" s="35"/>
      <c r="AJ22" s="36">
        <f t="shared" si="4"/>
        <v>262</v>
      </c>
      <c r="AK22" s="64"/>
      <c r="AL22" s="64"/>
      <c r="AM22" s="64"/>
      <c r="AN22" s="64"/>
      <c r="AS22" s="64"/>
      <c r="AT22" s="64"/>
      <c r="AU22" s="64"/>
    </row>
    <row r="23" spans="1:47" ht="21" customHeight="1" thickBot="1" x14ac:dyDescent="0.4">
      <c r="A23" s="4" t="s">
        <v>66</v>
      </c>
      <c r="B23" s="18"/>
      <c r="C23" s="33"/>
      <c r="D23" s="33"/>
      <c r="E23" s="33"/>
      <c r="F23" s="34"/>
      <c r="G23" s="35"/>
      <c r="H23" s="36"/>
      <c r="I23" s="35"/>
      <c r="J23" s="33"/>
      <c r="K23" s="33"/>
      <c r="L23" s="33"/>
      <c r="M23" s="34"/>
      <c r="N23" s="35"/>
      <c r="O23" s="36"/>
      <c r="P23" s="35"/>
      <c r="Q23" s="33"/>
      <c r="R23" s="33"/>
      <c r="S23" s="33"/>
      <c r="T23" s="34"/>
      <c r="U23" s="35"/>
      <c r="V23" s="36"/>
      <c r="W23" s="35"/>
      <c r="X23" s="33"/>
      <c r="Y23" s="33"/>
      <c r="Z23" s="33"/>
      <c r="AA23" s="34"/>
      <c r="AB23" s="35"/>
      <c r="AC23" s="36"/>
      <c r="AD23" s="35"/>
      <c r="AE23" s="33">
        <v>57</v>
      </c>
      <c r="AF23" s="33">
        <v>62</v>
      </c>
      <c r="AG23" s="33">
        <v>73</v>
      </c>
      <c r="AH23" s="34">
        <v>68</v>
      </c>
      <c r="AI23" s="35"/>
      <c r="AJ23" s="36">
        <f t="shared" si="4"/>
        <v>260</v>
      </c>
      <c r="AK23" s="64"/>
      <c r="AL23" s="64"/>
      <c r="AM23" s="64"/>
      <c r="AN23" s="64"/>
      <c r="AS23" s="64"/>
      <c r="AT23" s="64"/>
      <c r="AU23" s="64"/>
    </row>
    <row r="24" spans="1:47" ht="21" customHeight="1" thickBot="1" x14ac:dyDescent="0.4">
      <c r="A24" s="5" t="s">
        <v>112</v>
      </c>
      <c r="B24" s="18"/>
      <c r="C24" s="37"/>
      <c r="D24" s="37"/>
      <c r="E24" s="37"/>
      <c r="F24" s="38"/>
      <c r="G24" s="35"/>
      <c r="H24" s="39"/>
      <c r="I24" s="35"/>
      <c r="J24" s="37"/>
      <c r="K24" s="37"/>
      <c r="L24" s="37"/>
      <c r="M24" s="38"/>
      <c r="N24" s="35"/>
      <c r="O24" s="39"/>
      <c r="P24" s="35"/>
      <c r="Q24" s="37"/>
      <c r="R24" s="37"/>
      <c r="S24" s="37"/>
      <c r="T24" s="38"/>
      <c r="U24" s="35"/>
      <c r="V24" s="39"/>
      <c r="W24" s="35"/>
      <c r="X24" s="37"/>
      <c r="Y24" s="37"/>
      <c r="Z24" s="37"/>
      <c r="AA24" s="38"/>
      <c r="AB24" s="35"/>
      <c r="AC24" s="39"/>
      <c r="AD24" s="35"/>
      <c r="AE24" s="37">
        <v>231</v>
      </c>
      <c r="AF24" s="37">
        <v>245</v>
      </c>
      <c r="AG24" s="37">
        <v>261</v>
      </c>
      <c r="AH24" s="38">
        <v>287</v>
      </c>
      <c r="AI24" s="35"/>
      <c r="AJ24" s="39">
        <f t="shared" si="4"/>
        <v>1024</v>
      </c>
      <c r="AK24" s="64"/>
      <c r="AL24" s="64"/>
      <c r="AM24" s="64"/>
      <c r="AN24" s="64"/>
      <c r="AS24" s="64"/>
      <c r="AT24" s="64"/>
      <c r="AU24" s="64"/>
    </row>
    <row r="25" spans="1:47" ht="21" customHeight="1" thickBot="1" x14ac:dyDescent="0.4">
      <c r="A25" s="5" t="s">
        <v>69</v>
      </c>
      <c r="B25" s="18"/>
      <c r="C25" s="37"/>
      <c r="D25" s="37"/>
      <c r="E25" s="37"/>
      <c r="F25" s="38"/>
      <c r="G25" s="35"/>
      <c r="H25" s="39"/>
      <c r="I25" s="35"/>
      <c r="J25" s="37"/>
      <c r="K25" s="37"/>
      <c r="L25" s="37"/>
      <c r="M25" s="38"/>
      <c r="N25" s="35"/>
      <c r="O25" s="39"/>
      <c r="P25" s="35"/>
      <c r="Q25" s="37"/>
      <c r="R25" s="37"/>
      <c r="S25" s="37"/>
      <c r="T25" s="38"/>
      <c r="U25" s="35"/>
      <c r="V25" s="39"/>
      <c r="W25" s="35"/>
      <c r="X25" s="37"/>
      <c r="Y25" s="37"/>
      <c r="Z25" s="37"/>
      <c r="AA25" s="38"/>
      <c r="AB25" s="35"/>
      <c r="AC25" s="39"/>
      <c r="AD25" s="35"/>
      <c r="AE25" s="37">
        <v>1</v>
      </c>
      <c r="AF25" s="37">
        <v>0</v>
      </c>
      <c r="AG25" s="37">
        <v>0</v>
      </c>
      <c r="AH25" s="38">
        <v>0</v>
      </c>
      <c r="AI25" s="35"/>
      <c r="AJ25" s="39">
        <v>1</v>
      </c>
      <c r="AK25" s="64"/>
      <c r="AL25" s="64"/>
      <c r="AM25" s="64"/>
      <c r="AN25" s="64"/>
      <c r="AS25" s="64"/>
      <c r="AT25" s="64"/>
      <c r="AU25" s="64"/>
    </row>
    <row r="26" spans="1:47" ht="21" customHeight="1" thickBot="1" x14ac:dyDescent="0.4">
      <c r="A26" s="6" t="s">
        <v>70</v>
      </c>
      <c r="B26" s="18"/>
      <c r="C26" s="40"/>
      <c r="D26" s="40"/>
      <c r="E26" s="40"/>
      <c r="F26" s="41"/>
      <c r="G26" s="35"/>
      <c r="H26" s="42"/>
      <c r="I26" s="35"/>
      <c r="J26" s="40"/>
      <c r="K26" s="40"/>
      <c r="L26" s="40"/>
      <c r="M26" s="41"/>
      <c r="N26" s="35"/>
      <c r="O26" s="42"/>
      <c r="P26" s="35"/>
      <c r="Q26" s="40"/>
      <c r="R26" s="40"/>
      <c r="S26" s="40"/>
      <c r="T26" s="41"/>
      <c r="U26" s="35"/>
      <c r="V26" s="42"/>
      <c r="W26" s="35"/>
      <c r="X26" s="40"/>
      <c r="Y26" s="40"/>
      <c r="Z26" s="40"/>
      <c r="AA26" s="41"/>
      <c r="AB26" s="35"/>
      <c r="AC26" s="42"/>
      <c r="AD26" s="35"/>
      <c r="AE26" s="40">
        <v>493</v>
      </c>
      <c r="AF26" s="40">
        <v>495</v>
      </c>
      <c r="AG26" s="40">
        <v>513</v>
      </c>
      <c r="AH26" s="41">
        <v>544</v>
      </c>
      <c r="AI26" s="35"/>
      <c r="AJ26" s="42">
        <f t="shared" si="4"/>
        <v>2045</v>
      </c>
      <c r="AK26" s="64"/>
      <c r="AL26" s="64"/>
      <c r="AM26" s="64"/>
      <c r="AN26" s="64"/>
      <c r="AS26" s="64"/>
      <c r="AT26" s="64"/>
      <c r="AU26" s="64"/>
    </row>
    <row r="27" spans="1:47" ht="15" thickTop="1" x14ac:dyDescent="0.35"/>
    <row r="28" spans="1:47" x14ac:dyDescent="0.35">
      <c r="A28" s="59" t="s">
        <v>124</v>
      </c>
    </row>
    <row r="29" spans="1:47" ht="24" x14ac:dyDescent="0.35">
      <c r="A29" s="54" t="s">
        <v>127</v>
      </c>
    </row>
  </sheetData>
  <phoneticPr fontId="2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87880-6048-4C02-B1CD-E034419D1F75}">
  <dimension ref="B2:C28"/>
  <sheetViews>
    <sheetView tabSelected="1" zoomScale="83" workbookViewId="0">
      <selection activeCell="H18" sqref="H18"/>
    </sheetView>
  </sheetViews>
  <sheetFormatPr defaultRowHeight="14.5" x14ac:dyDescent="0.35"/>
  <cols>
    <col min="1" max="1" width="3.1796875" customWidth="1"/>
    <col min="2" max="2" width="41" customWidth="1"/>
    <col min="3" max="3" width="18.90625" customWidth="1"/>
  </cols>
  <sheetData>
    <row r="2" spans="2:3" x14ac:dyDescent="0.35">
      <c r="B2" s="189" t="s">
        <v>162</v>
      </c>
      <c r="C2" s="190"/>
    </row>
    <row r="3" spans="2:3" x14ac:dyDescent="0.35">
      <c r="B3" s="185" t="s">
        <v>157</v>
      </c>
      <c r="C3" s="187" t="s">
        <v>163</v>
      </c>
    </row>
    <row r="4" spans="2:3" x14ac:dyDescent="0.35">
      <c r="B4" s="185" t="s">
        <v>158</v>
      </c>
      <c r="C4" s="187" t="s">
        <v>164</v>
      </c>
    </row>
    <row r="5" spans="2:3" x14ac:dyDescent="0.35">
      <c r="B5" s="185" t="s">
        <v>204</v>
      </c>
      <c r="C5" s="186" t="s">
        <v>197</v>
      </c>
    </row>
    <row r="6" spans="2:3" x14ac:dyDescent="0.35">
      <c r="B6" s="202" t="s">
        <v>205</v>
      </c>
    </row>
    <row r="7" spans="2:3" x14ac:dyDescent="0.35">
      <c r="B7" s="202"/>
    </row>
    <row r="8" spans="2:3" x14ac:dyDescent="0.35">
      <c r="B8" s="205" t="s">
        <v>0</v>
      </c>
      <c r="C8" s="204">
        <v>45838</v>
      </c>
    </row>
    <row r="9" spans="2:3" x14ac:dyDescent="0.35">
      <c r="B9" s="185" t="s">
        <v>159</v>
      </c>
      <c r="C9" s="187">
        <f>4808+925</f>
        <v>5733</v>
      </c>
    </row>
    <row r="10" spans="2:3" x14ac:dyDescent="0.35">
      <c r="B10" s="185" t="s">
        <v>160</v>
      </c>
      <c r="C10" s="187">
        <v>-4615</v>
      </c>
    </row>
    <row r="11" spans="2:3" x14ac:dyDescent="0.35">
      <c r="B11" s="185" t="s">
        <v>198</v>
      </c>
      <c r="C11" s="187">
        <v>-284</v>
      </c>
    </row>
    <row r="12" spans="2:3" x14ac:dyDescent="0.35">
      <c r="B12" s="185" t="s">
        <v>161</v>
      </c>
      <c r="C12" s="187">
        <f>C9+C10</f>
        <v>1118</v>
      </c>
    </row>
    <row r="13" spans="2:3" x14ac:dyDescent="0.35">
      <c r="B13" s="185" t="s">
        <v>199</v>
      </c>
      <c r="C13" s="187">
        <f>C10-C11+C9</f>
        <v>1402</v>
      </c>
    </row>
    <row r="14" spans="2:3" x14ac:dyDescent="0.35">
      <c r="B14" s="203" t="s">
        <v>200</v>
      </c>
      <c r="C14" s="186">
        <f>525*50%</f>
        <v>262.5</v>
      </c>
    </row>
    <row r="15" spans="2:3" x14ac:dyDescent="0.35">
      <c r="B15" s="203" t="s">
        <v>201</v>
      </c>
      <c r="C15" s="186">
        <f>-1000*50%</f>
        <v>-500</v>
      </c>
    </row>
    <row r="16" spans="2:3" x14ac:dyDescent="0.35">
      <c r="B16" s="185" t="s">
        <v>202</v>
      </c>
      <c r="C16" s="187">
        <v>1163.5</v>
      </c>
    </row>
    <row r="17" spans="2:3" x14ac:dyDescent="0.35">
      <c r="B17" s="185" t="s">
        <v>206</v>
      </c>
      <c r="C17" s="187">
        <v>1024</v>
      </c>
    </row>
    <row r="18" spans="2:3" x14ac:dyDescent="0.35">
      <c r="B18" s="185" t="s">
        <v>203</v>
      </c>
      <c r="C18" s="206">
        <f>C16/C17</f>
        <v>1.13623046875</v>
      </c>
    </row>
    <row r="19" spans="2:3" x14ac:dyDescent="0.35">
      <c r="B19" s="1"/>
      <c r="C19" s="188"/>
    </row>
    <row r="23" spans="2:3" x14ac:dyDescent="0.35">
      <c r="B23" s="191"/>
    </row>
    <row r="24" spans="2:3" x14ac:dyDescent="0.35">
      <c r="B24" s="191"/>
    </row>
    <row r="25" spans="2:3" x14ac:dyDescent="0.35">
      <c r="B25" s="191"/>
    </row>
    <row r="26" spans="2:3" x14ac:dyDescent="0.35">
      <c r="B26" s="192"/>
    </row>
    <row r="27" spans="2:3" x14ac:dyDescent="0.35">
      <c r="B27" s="191"/>
    </row>
    <row r="28" spans="2:3" x14ac:dyDescent="0.35">
      <c r="B28" s="19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E58A36A69671458DB08A1BDFCABBAC" ma:contentTypeVersion="7" ma:contentTypeDescription="Create a new document." ma:contentTypeScope="" ma:versionID="6aa32883988f0640af329d95f161bc62">
  <xsd:schema xmlns:xsd="http://www.w3.org/2001/XMLSchema" xmlns:xs="http://www.w3.org/2001/XMLSchema" xmlns:p="http://schemas.microsoft.com/office/2006/metadata/properties" xmlns:ns3="ac490bdf-3b60-4abf-a82e-f7206ea233af" xmlns:ns4="5b916b7d-ff52-45f6-a604-f05f8c9a57df" targetNamespace="http://schemas.microsoft.com/office/2006/metadata/properties" ma:root="true" ma:fieldsID="70f10a4cf47f38ca64df352e6a59ad8a" ns3:_="" ns4:_="">
    <xsd:import namespace="ac490bdf-3b60-4abf-a82e-f7206ea233af"/>
    <xsd:import namespace="5b916b7d-ff52-45f6-a604-f05f8c9a57d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90bdf-3b60-4abf-a82e-f7206ea23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916b7d-ff52-45f6-a604-f05f8c9a57d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8723DE-2E29-4CD0-A473-119366AF5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490bdf-3b60-4abf-a82e-f7206ea233af"/>
    <ds:schemaRef ds:uri="5b916b7d-ff52-45f6-a604-f05f8c9a57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F33D12-A4C1-4FAB-8B77-1C538113589A}">
  <ds:schemaRefs>
    <ds:schemaRef ds:uri="http://schemas.microsoft.com/office/2006/metadata/properties"/>
    <ds:schemaRef ds:uri="http://schemas.microsoft.com/office/infopath/2007/PartnerControls"/>
    <ds:schemaRef ds:uri="http://purl.org/dc/dcmitype/"/>
    <ds:schemaRef ds:uri="ac490bdf-3b60-4abf-a82e-f7206ea233af"/>
    <ds:schemaRef ds:uri="http://www.w3.org/XML/1998/namespace"/>
    <ds:schemaRef ds:uri="http://schemas.microsoft.com/office/2006/documentManagement/types"/>
    <ds:schemaRef ds:uri="http://purl.org/dc/elements/1.1/"/>
    <ds:schemaRef ds:uri="5b916b7d-ff52-45f6-a604-f05f8c9a57df"/>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7C552A46-CD6C-483F-BFC4-E93FAA1E626F}">
  <ds:schemaRefs>
    <ds:schemaRef ds:uri="http://schemas.microsoft.com/sharepoint/v3/contenttype/forms"/>
  </ds:schemaRefs>
</ds:datastoreItem>
</file>

<file path=docMetadata/LabelInfo.xml><?xml version="1.0" encoding="utf-8"?>
<clbl:labelList xmlns:clbl="http://schemas.microsoft.com/office/2020/mipLabelMetadata">
  <clbl:label id="{74b4a4d2-f55e-4cb1-9d3d-d9e45016299a}" enabled="1" method="Standard" siteId="{88281ca8-e525-4a8d-b965-480a7ac2b97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P&amp;L</vt:lpstr>
      <vt:lpstr>BS</vt:lpstr>
      <vt:lpstr>CF</vt:lpstr>
      <vt:lpstr>Revenue @ Reported FX</vt:lpstr>
      <vt:lpstr>Guidance FY25 &amp; Net Debt bridge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Antoine De Brosses</dc:creator>
  <cp:lastModifiedBy>Evelyn Paul</cp:lastModifiedBy>
  <dcterms:created xsi:type="dcterms:W3CDTF">2018-12-10T10:24:36Z</dcterms:created>
  <dcterms:modified xsi:type="dcterms:W3CDTF">2025-08-12T13:41:02Z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0x01010082E58A36A69671458DB08A1BDFCABBAC</vt:lpwstr>
  </property>
  <property fmtid="{D5CDD505-2E9C-101B-9397-08002B2CF9AE}" pid="3" name="MSIP_Label_74b4a4d2-f55e-4cb1-9d3d-d9e45016299a_Enabled">
    <vt:lpwstr>true</vt:lpwstr>
  </property>
  <property fmtid="{D5CDD505-2E9C-101B-9397-08002B2CF9AE}" pid="4" name="MSIP_Label_74b4a4d2-f55e-4cb1-9d3d-d9e45016299a_SetDate">
    <vt:lpwstr>2020-11-05T06:38:05Z</vt:lpwstr>
  </property>
  <property fmtid="{D5CDD505-2E9C-101B-9397-08002B2CF9AE}" pid="5" name="MSIP_Label_74b4a4d2-f55e-4cb1-9d3d-d9e45016299a_Method">
    <vt:lpwstr>Standard</vt:lpwstr>
  </property>
  <property fmtid="{D5CDD505-2E9C-101B-9397-08002B2CF9AE}" pid="6" name="MSIP_Label_74b4a4d2-f55e-4cb1-9d3d-d9e45016299a_Name">
    <vt:lpwstr>Company Use</vt:lpwstr>
  </property>
  <property fmtid="{D5CDD505-2E9C-101B-9397-08002B2CF9AE}" pid="7" name="MSIP_Label_74b4a4d2-f55e-4cb1-9d3d-d9e45016299a_SiteId">
    <vt:lpwstr>88281ca8-e525-4a8d-b965-480a7ac2b970</vt:lpwstr>
  </property>
  <property fmtid="{D5CDD505-2E9C-101B-9397-08002B2CF9AE}" pid="8" name="MSIP_Label_74b4a4d2-f55e-4cb1-9d3d-d9e45016299a_ActionId">
    <vt:lpwstr>0b4ed6ab-4b0c-4d0f-a8cb-28b38a35408d</vt:lpwstr>
  </property>
  <property fmtid="{D5CDD505-2E9C-101B-9397-08002B2CF9AE}" pid="9" name="MSIP_Label_74b4a4d2-f55e-4cb1-9d3d-d9e45016299a_ContentBits">
    <vt:lpwstr>0</vt:lpwstr>
  </property>
</Properties>
</file>