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d.ses.com\GroupDir\Betzdorf\IR - Investor Relations\2. COMPANY RESULTS\2108 H1 2021\FINAL DOCUMENTS\"/>
    </mc:Choice>
  </mc:AlternateContent>
  <xr:revisionPtr revIDLastSave="0" documentId="13_ncr:1_{DCD0BD57-0AE9-469E-BD9C-84699E101B0D}" xr6:coauthVersionLast="46" xr6:coauthVersionMax="46" xr10:uidLastSave="{00000000-0000-0000-0000-000000000000}"/>
  <bookViews>
    <workbookView xWindow="-108" yWindow="-108" windowWidth="30936" windowHeight="16896" activeTab="4" xr2:uid="{00000000-000D-0000-FFFF-FFFF00000000}"/>
  </bookViews>
  <sheets>
    <sheet name="P&amp;L" sheetId="1" r:id="rId1"/>
    <sheet name="BS" sheetId="2" r:id="rId2"/>
    <sheet name="CF" sheetId="3" r:id="rId3"/>
    <sheet name="Revenue split as reported" sheetId="8" r:id="rId4"/>
    <sheet name="Revenue split at constant FX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2_0_Table2_" localSheetId="4" hidden="1">[1]Sheet1!#REF!</definedName>
    <definedName name="___2_0_Table2_" hidden="1">[1]Sheet1!#REF!</definedName>
    <definedName name="__100___123Graph_CCHART_2" localSheetId="4" hidden="1">'[2]Chart Data'!#REF!</definedName>
    <definedName name="__100___123Graph_CCHART_2" hidden="1">'[2]Chart Data'!#REF!</definedName>
    <definedName name="__101___123Graph_CCHART_3" localSheetId="4" hidden="1">'[2]Chart Data'!#REF!</definedName>
    <definedName name="__101___123Graph_CCHART_3" hidden="1">'[2]Chart Data'!#REF!</definedName>
    <definedName name="__102___123Graph_DCHART_1" localSheetId="4" hidden="1">'[2]Chart Data'!#REF!</definedName>
    <definedName name="__102___123Graph_DCHART_1" hidden="1">'[2]Chart Data'!#REF!</definedName>
    <definedName name="__103___123Graph_ECHART_1" localSheetId="4" hidden="1">'[2]Chart Data'!#REF!</definedName>
    <definedName name="__103___123Graph_ECHART_1" hidden="1">'[2]Chart Data'!#REF!</definedName>
    <definedName name="__104___123Graph_XCHART_1" hidden="1">'[3]Key Financial Highlights'!$AR$223:$AT$223</definedName>
    <definedName name="__105___123Graph_XCHART_2" localSheetId="4" hidden="1">'[2]Chart Data'!#REF!</definedName>
    <definedName name="__105___123Graph_XCHART_2" hidden="1">'[2]Chart Data'!#REF!</definedName>
    <definedName name="__106___123Graph_XCHART_3" localSheetId="4" hidden="1">'[2]Chart Data'!#REF!</definedName>
    <definedName name="__106___123Graph_XCHART_3" hidden="1">'[2]Chart Data'!#REF!</definedName>
    <definedName name="__11______123Graph_ACHART_1" hidden="1">'[3]Key Financial Highlights'!$AR$224:$AT$224</definedName>
    <definedName name="__12______123Graph_ACHART_2" localSheetId="4" hidden="1">'[2]Chart Data'!#REF!</definedName>
    <definedName name="__12______123Graph_ACHART_2" hidden="1">'[2]Chart Data'!#REF!</definedName>
    <definedName name="__123Graph_A" hidden="1">'[3]Key Financial Highlights'!$AS$224:$AS$226</definedName>
    <definedName name="__123Graph_ASALES" hidden="1">'[3]Key Financial Highlights'!$AH$164:$AL$164</definedName>
    <definedName name="__123Graph_B" hidden="1">'[3]Key Financial Highlights'!$AT$224:$AT$226</definedName>
    <definedName name="__123Graph_C" hidden="1">'[3]Key Financial Highlights'!$AX$224:$AX$226</definedName>
    <definedName name="__123Graph_E" hidden="1">'[3]Key Financial Highlights'!$AY$224:$AY$226</definedName>
    <definedName name="__123Graph_X" hidden="1">'[3]Key Financial Highlights'!$AP$224:$AP$226</definedName>
    <definedName name="__123Graph_XSALES" hidden="1">'[3]Key Financial Highlights'!$AH$152:$AL$152</definedName>
    <definedName name="__13______123Graph_ACHART_3" localSheetId="4" hidden="1">'[2]Chart Data'!#REF!</definedName>
    <definedName name="__13______123Graph_ACHART_3" hidden="1">'[2]Chart Data'!#REF!</definedName>
    <definedName name="__135__123Graph_ACHART_1" hidden="1">'[3]Key Financial Highlights'!$AR$224:$AT$224</definedName>
    <definedName name="__136__123Graph_ACHART_2" localSheetId="4" hidden="1">'[2]Chart Data'!#REF!</definedName>
    <definedName name="__136__123Graph_ACHART_2" hidden="1">'[2]Chart Data'!#REF!</definedName>
    <definedName name="__137__123Graph_ACHART_3" localSheetId="4" hidden="1">'[2]Chart Data'!#REF!</definedName>
    <definedName name="__137__123Graph_ACHART_3" hidden="1">'[2]Chart Data'!#REF!</definedName>
    <definedName name="__138__123Graph_BCHART_1" hidden="1">'[3]Key Financial Highlights'!$AR$225:$AT$225</definedName>
    <definedName name="__139__123Graph_BCHART_2" localSheetId="4" hidden="1">'[2]Chart Data'!#REF!</definedName>
    <definedName name="__139__123Graph_BCHART_2" hidden="1">'[2]Chart Data'!#REF!</definedName>
    <definedName name="__14______123Graph_BCHART_1" hidden="1">'[3]Key Financial Highlights'!$AR$225:$AT$225</definedName>
    <definedName name="__140__123Graph_BCHART_3" localSheetId="4" hidden="1">'[2]Chart Data'!#REF!</definedName>
    <definedName name="__140__123Graph_BCHART_3" hidden="1">'[2]Chart Data'!#REF!</definedName>
    <definedName name="__141__123Graph_CCHART_1" hidden="1">'[3]Key Financial Highlights'!$AR$226:$AT$226</definedName>
    <definedName name="__142__123Graph_CCHART_2" localSheetId="4" hidden="1">'[2]Chart Data'!#REF!</definedName>
    <definedName name="__142__123Graph_CCHART_2" hidden="1">'[2]Chart Data'!#REF!</definedName>
    <definedName name="__143__123Graph_CCHART_3" localSheetId="4" hidden="1">'[2]Chart Data'!#REF!</definedName>
    <definedName name="__143__123Graph_CCHART_3" hidden="1">'[2]Chart Data'!#REF!</definedName>
    <definedName name="__144__123Graph_DCHART_1" localSheetId="4" hidden="1">'[2]Chart Data'!#REF!</definedName>
    <definedName name="__144__123Graph_DCHART_1" hidden="1">'[2]Chart Data'!#REF!</definedName>
    <definedName name="__145__123Graph_ECHART_1" localSheetId="4" hidden="1">'[2]Chart Data'!#REF!</definedName>
    <definedName name="__145__123Graph_ECHART_1" hidden="1">'[2]Chart Data'!#REF!</definedName>
    <definedName name="__146__123Graph_XCHART_1" hidden="1">'[3]Key Financial Highlights'!$AR$223:$AT$223</definedName>
    <definedName name="__147__123Graph_XCHART_2" localSheetId="4" hidden="1">'[2]Chart Data'!#REF!</definedName>
    <definedName name="__147__123Graph_XCHART_2" hidden="1">'[2]Chart Data'!#REF!</definedName>
    <definedName name="__148__123Graph_XCHART_3" localSheetId="4" hidden="1">'[2]Chart Data'!#REF!</definedName>
    <definedName name="__148__123Graph_XCHART_3" hidden="1">'[2]Chart Data'!#REF!</definedName>
    <definedName name="__15______123Graph_BCHART_2" localSheetId="4" hidden="1">'[2]Chart Data'!#REF!</definedName>
    <definedName name="__15______123Graph_BCHART_2" hidden="1">'[2]Chart Data'!#REF!</definedName>
    <definedName name="__16______123Graph_BCHART_3" localSheetId="4" hidden="1">'[2]Chart Data'!#REF!</definedName>
    <definedName name="__16______123Graph_BCHART_3" hidden="1">'[2]Chart Data'!#REF!</definedName>
    <definedName name="__17______123Graph_CCHART_1" hidden="1">'[3]Key Financial Highlights'!$AR$226:$AT$226</definedName>
    <definedName name="__18______123Graph_CCHART_2" localSheetId="4" hidden="1">'[2]Chart Data'!#REF!</definedName>
    <definedName name="__18______123Graph_CCHART_2" hidden="1">'[2]Chart Data'!#REF!</definedName>
    <definedName name="__19______123Graph_CCHART_3" localSheetId="4" hidden="1">'[2]Chart Data'!#REF!</definedName>
    <definedName name="__19______123Graph_CCHART_3" hidden="1">'[2]Chart Data'!#REF!</definedName>
    <definedName name="__2_0_Table2_" localSheetId="4" hidden="1">[4]Sheet1!#REF!</definedName>
    <definedName name="__2_0_Table2_" hidden="1">[4]Sheet1!#REF!</definedName>
    <definedName name="__20______123Graph_DCHART_1" localSheetId="4" hidden="1">'[2]Chart Data'!#REF!</definedName>
    <definedName name="__20______123Graph_DCHART_1" hidden="1">'[2]Chart Data'!#REF!</definedName>
    <definedName name="__21______123Graph_ECHART_1" localSheetId="4" hidden="1">'[2]Chart Data'!#REF!</definedName>
    <definedName name="__21______123Graph_ECHART_1" hidden="1">'[2]Chart Data'!#REF!</definedName>
    <definedName name="__22______123Graph_XCHART_1" hidden="1">'[3]Key Financial Highlights'!$AR$223:$AT$223</definedName>
    <definedName name="__23______123Graph_XCHART_2" localSheetId="4" hidden="1">'[2]Chart Data'!#REF!</definedName>
    <definedName name="__23______123Graph_XCHART_2" hidden="1">'[2]Chart Data'!#REF!</definedName>
    <definedName name="__24______123Graph_XCHART_3" localSheetId="4" hidden="1">'[2]Chart Data'!#REF!</definedName>
    <definedName name="__24______123Graph_XCHART_3" hidden="1">'[2]Chart Data'!#REF!</definedName>
    <definedName name="__25_____123Graph_ACHART_1" hidden="1">'[3]Key Financial Highlights'!$AR$224:$AT$224</definedName>
    <definedName name="__26_____123Graph_ACHART_2" localSheetId="4" hidden="1">'[2]Chart Data'!#REF!</definedName>
    <definedName name="__26_____123Graph_ACHART_2" hidden="1">'[2]Chart Data'!#REF!</definedName>
    <definedName name="__27_____123Graph_ACHART_3" localSheetId="4" hidden="1">'[2]Chart Data'!#REF!</definedName>
    <definedName name="__27_____123Graph_ACHART_3" hidden="1">'[2]Chart Data'!#REF!</definedName>
    <definedName name="__28_____123Graph_BCHART_1" hidden="1">'[3]Key Financial Highlights'!$AR$225:$AT$225</definedName>
    <definedName name="__29_____123Graph_BCHART_2" localSheetId="4" hidden="1">'[2]Chart Data'!#REF!</definedName>
    <definedName name="__29_____123Graph_BCHART_2" hidden="1">'[2]Chart Data'!#REF!</definedName>
    <definedName name="__3__123Graph_ACHART_1" hidden="1">'[3]Key Financial Highlights'!$AR$224:$AT$224</definedName>
    <definedName name="__30_____123Graph_BCHART_3" localSheetId="4" hidden="1">'[2]Chart Data'!#REF!</definedName>
    <definedName name="__30_____123Graph_BCHART_3" hidden="1">'[2]Chart Data'!#REF!</definedName>
    <definedName name="__31_____123Graph_CCHART_1" hidden="1">'[3]Key Financial Highlights'!$AR$226:$AT$226</definedName>
    <definedName name="__32_____123Graph_CCHART_2" localSheetId="4" hidden="1">'[2]Chart Data'!#REF!</definedName>
    <definedName name="__32_____123Graph_CCHART_2" hidden="1">'[2]Chart Data'!#REF!</definedName>
    <definedName name="__33_____123Graph_CCHART_3" localSheetId="4" hidden="1">'[2]Chart Data'!#REF!</definedName>
    <definedName name="__33_____123Graph_CCHART_3" hidden="1">'[2]Chart Data'!#REF!</definedName>
    <definedName name="__34_____123Graph_DCHART_1" localSheetId="4" hidden="1">'[2]Chart Data'!#REF!</definedName>
    <definedName name="__34_____123Graph_DCHART_1" hidden="1">'[2]Chart Data'!#REF!</definedName>
    <definedName name="__35_____123Graph_ECHART_1" localSheetId="4" hidden="1">'[2]Chart Data'!#REF!</definedName>
    <definedName name="__35_____123Graph_ECHART_1" hidden="1">'[2]Chart Data'!#REF!</definedName>
    <definedName name="__36_____123Graph_XCHART_1" hidden="1">'[3]Key Financial Highlights'!$AR$223:$AT$223</definedName>
    <definedName name="__37_____123Graph_XCHART_2" localSheetId="4" hidden="1">'[2]Chart Data'!#REF!</definedName>
    <definedName name="__37_____123Graph_XCHART_2" hidden="1">'[2]Chart Data'!#REF!</definedName>
    <definedName name="__38_____123Graph_XCHART_3" localSheetId="4" hidden="1">'[2]Chart Data'!#REF!</definedName>
    <definedName name="__38_____123Graph_XCHART_3" hidden="1">'[2]Chart Data'!#REF!</definedName>
    <definedName name="__51____123Graph_ACHART_1" hidden="1">'[3]Key Financial Highlights'!$AR$224:$AT$224</definedName>
    <definedName name="__52____123Graph_ACHART_2" localSheetId="4" hidden="1">'[2]Chart Data'!#REF!</definedName>
    <definedName name="__52____123Graph_ACHART_2" hidden="1">'[2]Chart Data'!#REF!</definedName>
    <definedName name="__53____123Graph_ACHART_3" localSheetId="4" hidden="1">'[2]Chart Data'!#REF!</definedName>
    <definedName name="__53____123Graph_ACHART_3" hidden="1">'[2]Chart Data'!#REF!</definedName>
    <definedName name="__54____123Graph_BCHART_1" hidden="1">'[3]Key Financial Highlights'!$AR$225:$AT$225</definedName>
    <definedName name="__55____123Graph_BCHART_2" localSheetId="4" hidden="1">'[2]Chart Data'!#REF!</definedName>
    <definedName name="__55____123Graph_BCHART_2" hidden="1">'[2]Chart Data'!#REF!</definedName>
    <definedName name="__56____123Graph_BCHART_3" localSheetId="4" hidden="1">'[2]Chart Data'!#REF!</definedName>
    <definedName name="__56____123Graph_BCHART_3" hidden="1">'[2]Chart Data'!#REF!</definedName>
    <definedName name="__57____123Graph_CCHART_1" hidden="1">'[3]Key Financial Highlights'!$AR$226:$AT$226</definedName>
    <definedName name="__58____123Graph_CCHART_2" localSheetId="4" hidden="1">'[2]Chart Data'!#REF!</definedName>
    <definedName name="__58____123Graph_CCHART_2" hidden="1">'[2]Chart Data'!#REF!</definedName>
    <definedName name="__59____123Graph_CCHART_3" localSheetId="4" hidden="1">'[2]Chart Data'!#REF!</definedName>
    <definedName name="__59____123Graph_CCHART_3" hidden="1">'[2]Chart Data'!#REF!</definedName>
    <definedName name="__60____123Graph_DCHART_1" localSheetId="4" hidden="1">'[2]Chart Data'!#REF!</definedName>
    <definedName name="__60____123Graph_DCHART_1" hidden="1">'[2]Chart Data'!#REF!</definedName>
    <definedName name="__61____123Graph_ECHART_1" localSheetId="4" hidden="1">'[2]Chart Data'!#REF!</definedName>
    <definedName name="__61____123Graph_ECHART_1" hidden="1">'[2]Chart Data'!#REF!</definedName>
    <definedName name="__62____123Graph_XCHART_1" hidden="1">'[3]Key Financial Highlights'!$AR$223:$AT$223</definedName>
    <definedName name="__63____123Graph_XCHART_2" localSheetId="4" hidden="1">'[2]Chart Data'!#REF!</definedName>
    <definedName name="__63____123Graph_XCHART_2" hidden="1">'[2]Chart Data'!#REF!</definedName>
    <definedName name="__64____123Graph_XCHART_3" localSheetId="4" hidden="1">'[2]Chart Data'!#REF!</definedName>
    <definedName name="__64____123Graph_XCHART_3" hidden="1">'[2]Chart Data'!#REF!</definedName>
    <definedName name="__93___123Graph_ACHART_1" hidden="1">'[3]Key Financial Highlights'!$AR$224:$AT$224</definedName>
    <definedName name="__94___123Graph_ACHART_2" localSheetId="4" hidden="1">'[2]Chart Data'!#REF!</definedName>
    <definedName name="__94___123Graph_ACHART_2" hidden="1">'[2]Chart Data'!#REF!</definedName>
    <definedName name="__95___123Graph_ACHART_3" localSheetId="4" hidden="1">'[2]Chart Data'!#REF!</definedName>
    <definedName name="__95___123Graph_ACHART_3" hidden="1">'[2]Chart Data'!#REF!</definedName>
    <definedName name="__96___123Graph_BCHART_1" hidden="1">'[3]Key Financial Highlights'!$AR$225:$AT$225</definedName>
    <definedName name="__97___123Graph_BCHART_2" localSheetId="4" hidden="1">'[2]Chart Data'!#REF!</definedName>
    <definedName name="__97___123Graph_BCHART_2" hidden="1">'[2]Chart Data'!#REF!</definedName>
    <definedName name="__98___123Graph_BCHART_3" localSheetId="4" hidden="1">'[2]Chart Data'!#REF!</definedName>
    <definedName name="__98___123Graph_BCHART_3" hidden="1">'[2]Chart Data'!#REF!</definedName>
    <definedName name="__99___123Graph_CCHART_1" hidden="1">'[3]Key Financial Highlights'!$AR$226:$AT$226</definedName>
    <definedName name="_1_0_Table2_" localSheetId="4" hidden="1">[4]Sheet1!#REF!</definedName>
    <definedName name="_1_0_Table2_" hidden="1">[4]Sheet1!#REF!</definedName>
    <definedName name="_10______123Graph_BCHART_1" hidden="1">'[3]Key Financial Highlights'!$AR$225:$AT$225</definedName>
    <definedName name="_10__123Graph_BCHART_2" localSheetId="4" hidden="1">'[5]Chart Data'!#REF!</definedName>
    <definedName name="_10__123Graph_BCHART_2" hidden="1">'[5]Chart Data'!#REF!</definedName>
    <definedName name="_10__123Graph_CCHART_2" localSheetId="4" hidden="1">'[5]Chart Data'!#REF!</definedName>
    <definedName name="_10__123Graph_CCHART_2" hidden="1">'[5]Chart Data'!#REF!</definedName>
    <definedName name="_10__123Graph_CCHART_3" localSheetId="4" hidden="1">'[6]Chart Data'!#REF!</definedName>
    <definedName name="_10__123Graph_CCHART_3" hidden="1">'[6]Chart Data'!#REF!</definedName>
    <definedName name="_100___123Graph_CCHART_2" localSheetId="4" hidden="1">'[2]Chart Data'!#REF!</definedName>
    <definedName name="_100___123Graph_CCHART_2" hidden="1">'[2]Chart Data'!#REF!</definedName>
    <definedName name="_101____123Graph_CCHART_2" localSheetId="4" hidden="1">'[7]Chart Data'!#REF!</definedName>
    <definedName name="_101____123Graph_CCHART_2" hidden="1">'[7]Chart Data'!#REF!</definedName>
    <definedName name="_101___123Graph_CCHART_3" localSheetId="4" hidden="1">'[2]Chart Data'!#REF!</definedName>
    <definedName name="_101___123Graph_CCHART_3" hidden="1">'[2]Chart Data'!#REF!</definedName>
    <definedName name="_102___123Graph_DCHART_1" localSheetId="4" hidden="1">'[2]Chart Data'!#REF!</definedName>
    <definedName name="_102___123Graph_DCHART_1" hidden="1">'[2]Chart Data'!#REF!</definedName>
    <definedName name="_102__123Graph_ACHART_1" hidden="1">'[3]Key Financial Highlights'!$AR$224:$AT$224</definedName>
    <definedName name="_103____123Graph_CCHART_3" localSheetId="4" hidden="1">'[7]Chart Data'!#REF!</definedName>
    <definedName name="_103____123Graph_CCHART_3" hidden="1">'[7]Chart Data'!#REF!</definedName>
    <definedName name="_103___123Graph_ECHART_1" localSheetId="4" hidden="1">'[2]Chart Data'!#REF!</definedName>
    <definedName name="_103___123Graph_ECHART_1" hidden="1">'[2]Chart Data'!#REF!</definedName>
    <definedName name="_103__123Graph_ACHART_2" localSheetId="4" hidden="1">'[2]Chart Data'!#REF!</definedName>
    <definedName name="_103__123Graph_ACHART_2" hidden="1">'[2]Chart Data'!#REF!</definedName>
    <definedName name="_104___123Graph_XCHART_1" hidden="1">'[3]Key Financial Highlights'!$AR$223:$AT$223</definedName>
    <definedName name="_104__123Graph_ACHART_3" localSheetId="4" hidden="1">'[2]Chart Data'!#REF!</definedName>
    <definedName name="_104__123Graph_ACHART_3" hidden="1">'[2]Chart Data'!#REF!</definedName>
    <definedName name="_105____123Graph_DCHART_1" localSheetId="4" hidden="1">'[7]Chart Data'!#REF!</definedName>
    <definedName name="_105____123Graph_DCHART_1" hidden="1">'[7]Chart Data'!#REF!</definedName>
    <definedName name="_105___123Graph_XCHART_2" localSheetId="4" hidden="1">'[2]Chart Data'!#REF!</definedName>
    <definedName name="_105___123Graph_XCHART_2" hidden="1">'[2]Chart Data'!#REF!</definedName>
    <definedName name="_105__123Graph_BCHART_1" hidden="1">'[3]Key Financial Highlights'!$AR$225:$AT$225</definedName>
    <definedName name="_106___123Graph_XCHART_3" localSheetId="4" hidden="1">'[2]Chart Data'!#REF!</definedName>
    <definedName name="_106___123Graph_XCHART_3" hidden="1">'[2]Chart Data'!#REF!</definedName>
    <definedName name="_106__123Graph_BCHART_2" localSheetId="4" hidden="1">'[2]Chart Data'!#REF!</definedName>
    <definedName name="_106__123Graph_BCHART_2" hidden="1">'[2]Chart Data'!#REF!</definedName>
    <definedName name="_107____123Graph_ECHART_1" localSheetId="4" hidden="1">'[7]Chart Data'!#REF!</definedName>
    <definedName name="_107____123Graph_ECHART_1" hidden="1">'[7]Chart Data'!#REF!</definedName>
    <definedName name="_107__123Graph_BCHART_3" localSheetId="4" hidden="1">'[2]Chart Data'!#REF!</definedName>
    <definedName name="_107__123Graph_BCHART_3" hidden="1">'[2]Chart Data'!#REF!</definedName>
    <definedName name="_108____123Graph_XCHART_1" hidden="1">'[3]Key Financial Highlights'!$AR$223:$AT$223</definedName>
    <definedName name="_108__123Graph_CCHART_1" hidden="1">'[3]Key Financial Highlights'!$AR$226:$AT$226</definedName>
    <definedName name="_109__123Graph_CCHART_2" localSheetId="4" hidden="1">'[2]Chart Data'!#REF!</definedName>
    <definedName name="_109__123Graph_CCHART_2" hidden="1">'[2]Chart Data'!#REF!</definedName>
    <definedName name="_11______123Graph_ACHART_1" hidden="1">'[3]Key Financial Highlights'!$AR$224:$AT$224</definedName>
    <definedName name="_11______123Graph_BCHART_2" localSheetId="4" hidden="1">'[2]Chart Data'!#REF!</definedName>
    <definedName name="_11______123Graph_BCHART_2" hidden="1">'[2]Chart Data'!#REF!</definedName>
    <definedName name="_11__123Graph_CCHART_3" localSheetId="4" hidden="1">'[5]Chart Data'!#REF!</definedName>
    <definedName name="_11__123Graph_CCHART_3" hidden="1">'[5]Chart Data'!#REF!</definedName>
    <definedName name="_11__123Graph_DCHART_1" localSheetId="4" hidden="1">'[6]Chart Data'!#REF!</definedName>
    <definedName name="_11__123Graph_DCHART_1" hidden="1">'[6]Chart Data'!#REF!</definedName>
    <definedName name="_110____123Graph_XCHART_2" localSheetId="4" hidden="1">'[7]Chart Data'!#REF!</definedName>
    <definedName name="_110____123Graph_XCHART_2" hidden="1">'[7]Chart Data'!#REF!</definedName>
    <definedName name="_110__123Graph_ACHART_1" hidden="1">'[3]Key Financial Highlights'!$AR$224:$AT$224</definedName>
    <definedName name="_110__123Graph_CCHART_3" localSheetId="4" hidden="1">'[2]Chart Data'!#REF!</definedName>
    <definedName name="_110__123Graph_CCHART_3" hidden="1">'[2]Chart Data'!#REF!</definedName>
    <definedName name="_111__123Graph_DCHART_1" localSheetId="4" hidden="1">'[2]Chart Data'!#REF!</definedName>
    <definedName name="_111__123Graph_DCHART_1" hidden="1">'[2]Chart Data'!#REF!</definedName>
    <definedName name="_112____123Graph_XCHART_3" localSheetId="4" hidden="1">'[7]Chart Data'!#REF!</definedName>
    <definedName name="_112____123Graph_XCHART_3" hidden="1">'[7]Chart Data'!#REF!</definedName>
    <definedName name="_112__123Graph_ECHART_1" localSheetId="4" hidden="1">'[2]Chart Data'!#REF!</definedName>
    <definedName name="_112__123Graph_ECHART_1" hidden="1">'[2]Chart Data'!#REF!</definedName>
    <definedName name="_113__123Graph_XCHART_1" hidden="1">'[3]Key Financial Highlights'!$AR$223:$AT$223</definedName>
    <definedName name="_114__123Graph_XCHART_2" localSheetId="4" hidden="1">'[2]Chart Data'!#REF!</definedName>
    <definedName name="_114__123Graph_XCHART_2" hidden="1">'[2]Chart Data'!#REF!</definedName>
    <definedName name="_115__123Graph_ACHART_2" localSheetId="4" hidden="1">'[2]Chart Data'!#REF!</definedName>
    <definedName name="_115__123Graph_ACHART_2" hidden="1">'[2]Chart Data'!#REF!</definedName>
    <definedName name="_115__123Graph_XCHART_3" localSheetId="4" hidden="1">'[2]Chart Data'!#REF!</definedName>
    <definedName name="_115__123Graph_XCHART_3" hidden="1">'[2]Chart Data'!#REF!</definedName>
    <definedName name="_12______123Graph_ACHART_2" localSheetId="4" hidden="1">'[2]Chart Data'!#REF!</definedName>
    <definedName name="_12______123Graph_ACHART_2" hidden="1">'[2]Chart Data'!#REF!</definedName>
    <definedName name="_12______123Graph_BCHART_3" localSheetId="4" hidden="1">'[2]Chart Data'!#REF!</definedName>
    <definedName name="_12______123Graph_BCHART_3" hidden="1">'[2]Chart Data'!#REF!</definedName>
    <definedName name="_12__123Graph_BCHART_3" localSheetId="4" hidden="1">'[5]Chart Data'!#REF!</definedName>
    <definedName name="_12__123Graph_BCHART_3" hidden="1">'[5]Chart Data'!#REF!</definedName>
    <definedName name="_12__123Graph_DCHART_1" localSheetId="4" hidden="1">'[5]Chart Data'!#REF!</definedName>
    <definedName name="_12__123Graph_DCHART_1" hidden="1">'[5]Chart Data'!#REF!</definedName>
    <definedName name="_12__123Graph_ECHART_1" localSheetId="4" hidden="1">'[6]Chart Data'!#REF!</definedName>
    <definedName name="_12__123Graph_ECHART_1" hidden="1">'[6]Chart Data'!#REF!</definedName>
    <definedName name="_120__123Graph_ACHART_3" localSheetId="4" hidden="1">'[2]Chart Data'!#REF!</definedName>
    <definedName name="_120__123Graph_ACHART_3" hidden="1">'[2]Chart Data'!#REF!</definedName>
    <definedName name="_121__123Graph_BCHART_1" hidden="1">'[3]Key Financial Highlights'!$AR$225:$AT$225</definedName>
    <definedName name="_126__123Graph_BCHART_2" localSheetId="4" hidden="1">'[2]Chart Data'!#REF!</definedName>
    <definedName name="_126__123Graph_BCHART_2" hidden="1">'[2]Chart Data'!#REF!</definedName>
    <definedName name="_13______123Graph_ACHART_3" localSheetId="4" hidden="1">'[2]Chart Data'!#REF!</definedName>
    <definedName name="_13______123Graph_ACHART_3" hidden="1">'[2]Chart Data'!#REF!</definedName>
    <definedName name="_13______123Graph_CCHART_1" hidden="1">'[3]Key Financial Highlights'!$AR$226:$AT$226</definedName>
    <definedName name="_13__123Graph_CCHART_1" hidden="1">'[3]Key Financial Highlights'!$AR$226:$AT$226</definedName>
    <definedName name="_13__123Graph_ECHART_1" localSheetId="4" hidden="1">'[5]Chart Data'!#REF!</definedName>
    <definedName name="_13__123Graph_ECHART_1" hidden="1">'[5]Chart Data'!#REF!</definedName>
    <definedName name="_13__123Graph_XCHART_1" hidden="1">'[8]Key Financial Highlights'!$AR$223:$AT$223</definedName>
    <definedName name="_131__123Graph_BCHART_3" localSheetId="4" hidden="1">'[2]Chart Data'!#REF!</definedName>
    <definedName name="_131__123Graph_BCHART_3" hidden="1">'[2]Chart Data'!#REF!</definedName>
    <definedName name="_132__123Graph_CCHART_1" hidden="1">'[3]Key Financial Highlights'!$AR$226:$AT$226</definedName>
    <definedName name="_135__123Graph_ACHART_1" hidden="1">'[3]Key Financial Highlights'!$AR$224:$AT$224</definedName>
    <definedName name="_136__123Graph_ACHART_2" localSheetId="4" hidden="1">'[2]Chart Data'!#REF!</definedName>
    <definedName name="_136__123Graph_ACHART_2" hidden="1">'[2]Chart Data'!#REF!</definedName>
    <definedName name="_137__123Graph_ACHART_3" localSheetId="4" hidden="1">'[2]Chart Data'!#REF!</definedName>
    <definedName name="_137__123Graph_ACHART_3" hidden="1">'[2]Chart Data'!#REF!</definedName>
    <definedName name="_137__123Graph_CCHART_2" localSheetId="4" hidden="1">'[2]Chart Data'!#REF!</definedName>
    <definedName name="_137__123Graph_CCHART_2" hidden="1">'[2]Chart Data'!#REF!</definedName>
    <definedName name="_138__123Graph_BCHART_1" hidden="1">'[3]Key Financial Highlights'!$AR$225:$AT$225</definedName>
    <definedName name="_139__123Graph_BCHART_2" localSheetId="4" hidden="1">'[2]Chart Data'!#REF!</definedName>
    <definedName name="_139__123Graph_BCHART_2" hidden="1">'[2]Chart Data'!#REF!</definedName>
    <definedName name="_14______123Graph_BCHART_1" hidden="1">'[3]Key Financial Highlights'!$AR$225:$AT$225</definedName>
    <definedName name="_14______123Graph_CCHART_2" localSheetId="4" hidden="1">'[2]Chart Data'!#REF!</definedName>
    <definedName name="_14______123Graph_CCHART_2" hidden="1">'[2]Chart Data'!#REF!</definedName>
    <definedName name="_14__123Graph_XCHART_1" hidden="1">'[3]Key Financial Highlights'!$AR$223:$AT$223</definedName>
    <definedName name="_14__123Graph_XCHART_2" localSheetId="4" hidden="1">'[6]Chart Data'!#REF!</definedName>
    <definedName name="_14__123Graph_XCHART_2" hidden="1">'[6]Chart Data'!#REF!</definedName>
    <definedName name="_140__123Graph_BCHART_3" localSheetId="4" hidden="1">'[2]Chart Data'!#REF!</definedName>
    <definedName name="_140__123Graph_BCHART_3" hidden="1">'[2]Chart Data'!#REF!</definedName>
    <definedName name="_141___123Graph_ACHART_1" hidden="1">'[3]Key Financial Highlights'!$AR$224:$AT$224</definedName>
    <definedName name="_141__123Graph_CCHART_1" hidden="1">'[3]Key Financial Highlights'!$AR$226:$AT$226</definedName>
    <definedName name="_142__123Graph_CCHART_2" localSheetId="4" hidden="1">'[2]Chart Data'!#REF!</definedName>
    <definedName name="_142__123Graph_CCHART_2" hidden="1">'[2]Chart Data'!#REF!</definedName>
    <definedName name="_142__123Graph_CCHART_3" localSheetId="4" hidden="1">'[2]Chart Data'!#REF!</definedName>
    <definedName name="_142__123Graph_CCHART_3" hidden="1">'[2]Chart Data'!#REF!</definedName>
    <definedName name="_143___123Graph_ACHART_2" localSheetId="4" hidden="1">'[7]Chart Data'!#REF!</definedName>
    <definedName name="_143___123Graph_ACHART_2" hidden="1">'[7]Chart Data'!#REF!</definedName>
    <definedName name="_143__123Graph_CCHART_3" localSheetId="4" hidden="1">'[2]Chart Data'!#REF!</definedName>
    <definedName name="_143__123Graph_CCHART_3" hidden="1">'[2]Chart Data'!#REF!</definedName>
    <definedName name="_144__123Graph_DCHART_1" localSheetId="4" hidden="1">'[2]Chart Data'!#REF!</definedName>
    <definedName name="_144__123Graph_DCHART_1" hidden="1">'[2]Chart Data'!#REF!</definedName>
    <definedName name="_145___123Graph_ACHART_3" localSheetId="4" hidden="1">'[7]Chart Data'!#REF!</definedName>
    <definedName name="_145___123Graph_ACHART_3" hidden="1">'[7]Chart Data'!#REF!</definedName>
    <definedName name="_145__123Graph_ECHART_1" localSheetId="4" hidden="1">'[2]Chart Data'!#REF!</definedName>
    <definedName name="_145__123Graph_ECHART_1" hidden="1">'[2]Chart Data'!#REF!</definedName>
    <definedName name="_146___123Graph_BCHART_1" hidden="1">'[3]Key Financial Highlights'!$AR$225:$AT$225</definedName>
    <definedName name="_146__123Graph_XCHART_1" hidden="1">'[3]Key Financial Highlights'!$AR$223:$AT$223</definedName>
    <definedName name="_147__123Graph_DCHART_1" localSheetId="4" hidden="1">'[2]Chart Data'!#REF!</definedName>
    <definedName name="_147__123Graph_DCHART_1" hidden="1">'[2]Chart Data'!#REF!</definedName>
    <definedName name="_147__123Graph_XCHART_2" localSheetId="4" hidden="1">'[2]Chart Data'!#REF!</definedName>
    <definedName name="_147__123Graph_XCHART_2" hidden="1">'[2]Chart Data'!#REF!</definedName>
    <definedName name="_148___123Graph_BCHART_2" localSheetId="4" hidden="1">'[7]Chart Data'!#REF!</definedName>
    <definedName name="_148___123Graph_BCHART_2" hidden="1">'[7]Chart Data'!#REF!</definedName>
    <definedName name="_148__123Graph_XCHART_3" localSheetId="4" hidden="1">'[2]Chart Data'!#REF!</definedName>
    <definedName name="_148__123Graph_XCHART_3" hidden="1">'[2]Chart Data'!#REF!</definedName>
    <definedName name="_15______123Graph_ACHART_1" hidden="1">'[3]Key Financial Highlights'!$AR$224:$AT$224</definedName>
    <definedName name="_15______123Graph_BCHART_2" localSheetId="4" hidden="1">'[2]Chart Data'!#REF!</definedName>
    <definedName name="_15______123Graph_BCHART_2" hidden="1">'[2]Chart Data'!#REF!</definedName>
    <definedName name="_15______123Graph_CCHART_3" localSheetId="4" hidden="1">'[2]Chart Data'!#REF!</definedName>
    <definedName name="_15______123Graph_CCHART_3" hidden="1">'[2]Chart Data'!#REF!</definedName>
    <definedName name="_15__123Graph_CCHART_2" localSheetId="4" hidden="1">'[5]Chart Data'!#REF!</definedName>
    <definedName name="_15__123Graph_CCHART_2" hidden="1">'[5]Chart Data'!#REF!</definedName>
    <definedName name="_15__123Graph_XCHART_2" localSheetId="4" hidden="1">'[5]Chart Data'!#REF!</definedName>
    <definedName name="_15__123Graph_XCHART_2" hidden="1">'[5]Chart Data'!#REF!</definedName>
    <definedName name="_15__123Graph_XCHART_3" localSheetId="4" hidden="1">'[6]Chart Data'!#REF!</definedName>
    <definedName name="_15__123Graph_XCHART_3" hidden="1">'[6]Chart Data'!#REF!</definedName>
    <definedName name="_150___123Graph_BCHART_3" localSheetId="4" hidden="1">'[7]Chart Data'!#REF!</definedName>
    <definedName name="_150___123Graph_BCHART_3" hidden="1">'[7]Chart Data'!#REF!</definedName>
    <definedName name="_151___123Graph_CCHART_1" hidden="1">'[3]Key Financial Highlights'!$AR$226:$AT$226</definedName>
    <definedName name="_152__123Graph_ECHART_1" localSheetId="4" hidden="1">'[2]Chart Data'!#REF!</definedName>
    <definedName name="_152__123Graph_ECHART_1" hidden="1">'[2]Chart Data'!#REF!</definedName>
    <definedName name="_153___123Graph_CCHART_2" localSheetId="4" hidden="1">'[7]Chart Data'!#REF!</definedName>
    <definedName name="_153___123Graph_CCHART_2" hidden="1">'[7]Chart Data'!#REF!</definedName>
    <definedName name="_153__123Graph_XCHART_1" hidden="1">'[3]Key Financial Highlights'!$AR$223:$AT$223</definedName>
    <definedName name="_155___123Graph_CCHART_3" localSheetId="4" hidden="1">'[7]Chart Data'!#REF!</definedName>
    <definedName name="_155___123Graph_CCHART_3" hidden="1">'[7]Chart Data'!#REF!</definedName>
    <definedName name="_157___123Graph_DCHART_1" localSheetId="4" hidden="1">'[7]Chart Data'!#REF!</definedName>
    <definedName name="_157___123Graph_DCHART_1" hidden="1">'[7]Chart Data'!#REF!</definedName>
    <definedName name="_158__123Graph_XCHART_2" localSheetId="4" hidden="1">'[2]Chart Data'!#REF!</definedName>
    <definedName name="_158__123Graph_XCHART_2" hidden="1">'[2]Chart Data'!#REF!</definedName>
    <definedName name="_159___123Graph_ECHART_1" localSheetId="4" hidden="1">'[7]Chart Data'!#REF!</definedName>
    <definedName name="_159___123Graph_ECHART_1" hidden="1">'[7]Chart Data'!#REF!</definedName>
    <definedName name="_16______123Graph_ACHART_2" localSheetId="4" hidden="1">'[2]Chart Data'!#REF!</definedName>
    <definedName name="_16______123Graph_ACHART_2" hidden="1">'[2]Chart Data'!#REF!</definedName>
    <definedName name="_16______123Graph_BCHART_3" localSheetId="4" hidden="1">'[2]Chart Data'!#REF!</definedName>
    <definedName name="_16______123Graph_BCHART_3" hidden="1">'[2]Chart Data'!#REF!</definedName>
    <definedName name="_16______123Graph_DCHART_1" localSheetId="4" hidden="1">'[2]Chart Data'!#REF!</definedName>
    <definedName name="_16______123Graph_DCHART_1" hidden="1">'[2]Chart Data'!#REF!</definedName>
    <definedName name="_16__123Graph_XCHART_3" localSheetId="4" hidden="1">'[5]Chart Data'!#REF!</definedName>
    <definedName name="_16__123Graph_XCHART_3" hidden="1">'[5]Chart Data'!#REF!</definedName>
    <definedName name="_160___123Graph_XCHART_1" hidden="1">'[3]Key Financial Highlights'!$AR$223:$AT$223</definedName>
    <definedName name="_162___123Graph_XCHART_2" localSheetId="4" hidden="1">'[7]Chart Data'!#REF!</definedName>
    <definedName name="_162___123Graph_XCHART_2" hidden="1">'[7]Chart Data'!#REF!</definedName>
    <definedName name="_163__123Graph_XCHART_3" localSheetId="4" hidden="1">'[2]Chart Data'!#REF!</definedName>
    <definedName name="_163__123Graph_XCHART_3" hidden="1">'[2]Chart Data'!#REF!</definedName>
    <definedName name="_164___123Graph_XCHART_3" localSheetId="4" hidden="1">'[7]Chart Data'!#REF!</definedName>
    <definedName name="_164___123Graph_XCHART_3" hidden="1">'[7]Chart Data'!#REF!</definedName>
    <definedName name="_17______123Graph_ACHART_3" localSheetId="4" hidden="1">'[2]Chart Data'!#REF!</definedName>
    <definedName name="_17______123Graph_ACHART_3" hidden="1">'[2]Chart Data'!#REF!</definedName>
    <definedName name="_17______123Graph_CCHART_1" hidden="1">'[3]Key Financial Highlights'!$AR$226:$AT$226</definedName>
    <definedName name="_17______123Graph_ECHART_1" localSheetId="4" hidden="1">'[2]Chart Data'!#REF!</definedName>
    <definedName name="_17______123Graph_ECHART_1" hidden="1">'[2]Chart Data'!#REF!</definedName>
    <definedName name="_17__123Graph_CCHART_3" localSheetId="4" hidden="1">'[5]Chart Data'!#REF!</definedName>
    <definedName name="_17__123Graph_CCHART_3" hidden="1">'[5]Chart Data'!#REF!</definedName>
    <definedName name="_18______123Graph_BCHART_1" hidden="1">'[3]Key Financial Highlights'!$AR$225:$AT$225</definedName>
    <definedName name="_18______123Graph_CCHART_2" localSheetId="4" hidden="1">'[2]Chart Data'!#REF!</definedName>
    <definedName name="_18______123Graph_CCHART_2" hidden="1">'[2]Chart Data'!#REF!</definedName>
    <definedName name="_18______123Graph_XCHART_1" hidden="1">'[3]Key Financial Highlights'!$AR$223:$AT$223</definedName>
    <definedName name="_19______123Graph_ACHART_1" hidden="1">'[3]Key Financial Highlights'!$AR$224:$AT$224</definedName>
    <definedName name="_19______123Graph_BCHART_2" localSheetId="4" hidden="1">'[2]Chart Data'!#REF!</definedName>
    <definedName name="_19______123Graph_BCHART_2" hidden="1">'[2]Chart Data'!#REF!</definedName>
    <definedName name="_19______123Graph_CCHART_3" localSheetId="4" hidden="1">'[2]Chart Data'!#REF!</definedName>
    <definedName name="_19______123Graph_CCHART_3" hidden="1">'[2]Chart Data'!#REF!</definedName>
    <definedName name="_19______123Graph_XCHART_2" localSheetId="4" hidden="1">'[2]Chart Data'!#REF!</definedName>
    <definedName name="_19______123Graph_XCHART_2" hidden="1">'[2]Chart Data'!#REF!</definedName>
    <definedName name="_19__123Graph_DCHART_1" localSheetId="4" hidden="1">'[5]Chart Data'!#REF!</definedName>
    <definedName name="_19__123Graph_DCHART_1" hidden="1">'[5]Chart Data'!#REF!</definedName>
    <definedName name="_193__123Graph_ACHART_1" hidden="1">'[3]Key Financial Highlights'!$AR$224:$AT$224</definedName>
    <definedName name="_198__123Graph_ACHART_2" localSheetId="4" hidden="1">'[7]Chart Data'!#REF!</definedName>
    <definedName name="_198__123Graph_ACHART_2" hidden="1">'[7]Chart Data'!#REF!</definedName>
    <definedName name="_2__123Graph_ACHART_1" hidden="1">'[8]Key Financial Highlights'!$AR$224:$AT$224</definedName>
    <definedName name="_2_0_Table2_" localSheetId="4" hidden="1">[9]Sheet1!#REF!</definedName>
    <definedName name="_2_0_Table2_" hidden="1">[9]Sheet1!#REF!</definedName>
    <definedName name="_20______123Graph_BCHART_3" localSheetId="4" hidden="1">'[2]Chart Data'!#REF!</definedName>
    <definedName name="_20______123Graph_BCHART_3" hidden="1">'[2]Chart Data'!#REF!</definedName>
    <definedName name="_20______123Graph_DCHART_1" localSheetId="4" hidden="1">'[2]Chart Data'!#REF!</definedName>
    <definedName name="_20______123Graph_DCHART_1" hidden="1">'[2]Chart Data'!#REF!</definedName>
    <definedName name="_20______123Graph_XCHART_3" localSheetId="4" hidden="1">'[2]Chart Data'!#REF!</definedName>
    <definedName name="_20______123Graph_XCHART_3" hidden="1">'[2]Chart Data'!#REF!</definedName>
    <definedName name="_203__123Graph_ACHART_3" localSheetId="4" hidden="1">'[7]Chart Data'!#REF!</definedName>
    <definedName name="_203__123Graph_ACHART_3" hidden="1">'[7]Chart Data'!#REF!</definedName>
    <definedName name="_204__123Graph_BCHART_1" hidden="1">'[3]Key Financial Highlights'!$AR$225:$AT$225</definedName>
    <definedName name="_209__123Graph_BCHART_2" localSheetId="4" hidden="1">'[7]Chart Data'!#REF!</definedName>
    <definedName name="_209__123Graph_BCHART_2" hidden="1">'[7]Chart Data'!#REF!</definedName>
    <definedName name="_21______123Graph_ACHART_2" localSheetId="4" hidden="1">'[7]Chart Data'!#REF!</definedName>
    <definedName name="_21______123Graph_ACHART_2" hidden="1">'[7]Chart Data'!#REF!</definedName>
    <definedName name="_21______123Graph_CCHART_1" hidden="1">'[3]Key Financial Highlights'!$AR$226:$AT$226</definedName>
    <definedName name="_21______123Graph_ECHART_1" localSheetId="4" hidden="1">'[2]Chart Data'!#REF!</definedName>
    <definedName name="_21______123Graph_ECHART_1" hidden="1">'[2]Chart Data'!#REF!</definedName>
    <definedName name="_21_____123Graph_ACHART_1" hidden="1">'[3]Key Financial Highlights'!$AR$224:$AT$224</definedName>
    <definedName name="_21__123Graph_ECHART_1" localSheetId="4" hidden="1">'[5]Chart Data'!#REF!</definedName>
    <definedName name="_21__123Graph_ECHART_1" hidden="1">'[5]Chart Data'!#REF!</definedName>
    <definedName name="_214__123Graph_BCHART_3" localSheetId="4" hidden="1">'[7]Chart Data'!#REF!</definedName>
    <definedName name="_214__123Graph_BCHART_3" hidden="1">'[7]Chart Data'!#REF!</definedName>
    <definedName name="_215__123Graph_CCHART_1" hidden="1">'[3]Key Financial Highlights'!$AR$226:$AT$226</definedName>
    <definedName name="_22______123Graph_CCHART_2" localSheetId="4" hidden="1">'[2]Chart Data'!#REF!</definedName>
    <definedName name="_22______123Graph_CCHART_2" hidden="1">'[2]Chart Data'!#REF!</definedName>
    <definedName name="_22______123Graph_XCHART_1" hidden="1">'[3]Key Financial Highlights'!$AR$223:$AT$223</definedName>
    <definedName name="_22_____123Graph_ACHART_2" localSheetId="4" hidden="1">'[2]Chart Data'!#REF!</definedName>
    <definedName name="_22_____123Graph_ACHART_2" hidden="1">'[2]Chart Data'!#REF!</definedName>
    <definedName name="_22__123Graph_XCHART_1" hidden="1">'[3]Key Financial Highlights'!$AR$223:$AT$223</definedName>
    <definedName name="_220__123Graph_CCHART_2" localSheetId="4" hidden="1">'[7]Chart Data'!#REF!</definedName>
    <definedName name="_220__123Graph_CCHART_2" hidden="1">'[7]Chart Data'!#REF!</definedName>
    <definedName name="_225__123Graph_CCHART_3" localSheetId="4" hidden="1">'[7]Chart Data'!#REF!</definedName>
    <definedName name="_225__123Graph_CCHART_3" hidden="1">'[7]Chart Data'!#REF!</definedName>
    <definedName name="_23______123Graph_ACHART_3" localSheetId="4" hidden="1">'[7]Chart Data'!#REF!</definedName>
    <definedName name="_23______123Graph_ACHART_3" hidden="1">'[7]Chart Data'!#REF!</definedName>
    <definedName name="_23______123Graph_CCHART_3" localSheetId="4" hidden="1">'[2]Chart Data'!#REF!</definedName>
    <definedName name="_23______123Graph_CCHART_3" hidden="1">'[2]Chart Data'!#REF!</definedName>
    <definedName name="_23______123Graph_XCHART_2" localSheetId="4" hidden="1">'[2]Chart Data'!#REF!</definedName>
    <definedName name="_23______123Graph_XCHART_2" hidden="1">'[2]Chart Data'!#REF!</definedName>
    <definedName name="_23_____123Graph_ACHART_3" localSheetId="4" hidden="1">'[2]Chart Data'!#REF!</definedName>
    <definedName name="_23_____123Graph_ACHART_3" hidden="1">'[2]Chart Data'!#REF!</definedName>
    <definedName name="_230__123Graph_DCHART_1" localSheetId="4" hidden="1">'[7]Chart Data'!#REF!</definedName>
    <definedName name="_230__123Graph_DCHART_1" hidden="1">'[7]Chart Data'!#REF!</definedName>
    <definedName name="_235__123Graph_ECHART_1" localSheetId="4" hidden="1">'[7]Chart Data'!#REF!</definedName>
    <definedName name="_235__123Graph_ECHART_1" hidden="1">'[7]Chart Data'!#REF!</definedName>
    <definedName name="_236__123Graph_XCHART_1" hidden="1">'[3]Key Financial Highlights'!$AR$223:$AT$223</definedName>
    <definedName name="_24______123Graph_BCHART_1" hidden="1">'[3]Key Financial Highlights'!$AR$225:$AT$225</definedName>
    <definedName name="_24______123Graph_DCHART_1" localSheetId="4" hidden="1">'[2]Chart Data'!#REF!</definedName>
    <definedName name="_24______123Graph_DCHART_1" hidden="1">'[2]Chart Data'!#REF!</definedName>
    <definedName name="_24______123Graph_XCHART_3" localSheetId="4" hidden="1">'[2]Chart Data'!#REF!</definedName>
    <definedName name="_24______123Graph_XCHART_3" hidden="1">'[2]Chart Data'!#REF!</definedName>
    <definedName name="_24_____123Graph_BCHART_1" hidden="1">'[3]Key Financial Highlights'!$AR$225:$AT$225</definedName>
    <definedName name="_24__123Graph_XCHART_2" localSheetId="4" hidden="1">'[5]Chart Data'!#REF!</definedName>
    <definedName name="_24__123Graph_XCHART_2" hidden="1">'[5]Chart Data'!#REF!</definedName>
    <definedName name="_241__123Graph_XCHART_2" localSheetId="4" hidden="1">'[7]Chart Data'!#REF!</definedName>
    <definedName name="_241__123Graph_XCHART_2" hidden="1">'[7]Chart Data'!#REF!</definedName>
    <definedName name="_246__123Graph_XCHART_3" localSheetId="4" hidden="1">'[7]Chart Data'!#REF!</definedName>
    <definedName name="_246__123Graph_XCHART_3" hidden="1">'[7]Chart Data'!#REF!</definedName>
    <definedName name="_25______123Graph_ECHART_1" localSheetId="4" hidden="1">'[2]Chart Data'!#REF!</definedName>
    <definedName name="_25______123Graph_ECHART_1" hidden="1">'[2]Chart Data'!#REF!</definedName>
    <definedName name="_25_____123Graph_ACHART_1" hidden="1">'[3]Key Financial Highlights'!$AR$224:$AT$224</definedName>
    <definedName name="_25_____123Graph_BCHART_2" localSheetId="4" hidden="1">'[2]Chart Data'!#REF!</definedName>
    <definedName name="_25_____123Graph_BCHART_2" hidden="1">'[2]Chart Data'!#REF!</definedName>
    <definedName name="_26______123Graph_BCHART_2" localSheetId="4" hidden="1">'[7]Chart Data'!#REF!</definedName>
    <definedName name="_26______123Graph_BCHART_2" hidden="1">'[7]Chart Data'!#REF!</definedName>
    <definedName name="_26______123Graph_XCHART_1" hidden="1">'[3]Key Financial Highlights'!$AR$223:$AT$223</definedName>
    <definedName name="_26_____123Graph_ACHART_2" localSheetId="4" hidden="1">'[2]Chart Data'!#REF!</definedName>
    <definedName name="_26_____123Graph_ACHART_2" hidden="1">'[2]Chart Data'!#REF!</definedName>
    <definedName name="_26_____123Graph_BCHART_3" localSheetId="4" hidden="1">'[2]Chart Data'!#REF!</definedName>
    <definedName name="_26_____123Graph_BCHART_3" hidden="1">'[2]Chart Data'!#REF!</definedName>
    <definedName name="_26__123Graph_XCHART_3" localSheetId="4" hidden="1">'[5]Chart Data'!#REF!</definedName>
    <definedName name="_26__123Graph_XCHART_3" hidden="1">'[5]Chart Data'!#REF!</definedName>
    <definedName name="_27______123Graph_XCHART_2" localSheetId="4" hidden="1">'[2]Chart Data'!#REF!</definedName>
    <definedName name="_27______123Graph_XCHART_2" hidden="1">'[2]Chart Data'!#REF!</definedName>
    <definedName name="_27_____123Graph_ACHART_3" localSheetId="4" hidden="1">'[2]Chart Data'!#REF!</definedName>
    <definedName name="_27_____123Graph_ACHART_3" hidden="1">'[2]Chart Data'!#REF!</definedName>
    <definedName name="_27_____123Graph_CCHART_1" hidden="1">'[3]Key Financial Highlights'!$AR$226:$AT$226</definedName>
    <definedName name="_28______123Graph_BCHART_3" localSheetId="4" hidden="1">'[7]Chart Data'!#REF!</definedName>
    <definedName name="_28______123Graph_BCHART_3" hidden="1">'[7]Chart Data'!#REF!</definedName>
    <definedName name="_28______123Graph_XCHART_3" localSheetId="4" hidden="1">'[2]Chart Data'!#REF!</definedName>
    <definedName name="_28______123Graph_XCHART_3" hidden="1">'[2]Chart Data'!#REF!</definedName>
    <definedName name="_28_____123Graph_BCHART_1" hidden="1">'[3]Key Financial Highlights'!$AR$225:$AT$225</definedName>
    <definedName name="_28_____123Graph_CCHART_2" localSheetId="4" hidden="1">'[2]Chart Data'!#REF!</definedName>
    <definedName name="_28_____123Graph_CCHART_2" hidden="1">'[2]Chart Data'!#REF!</definedName>
    <definedName name="_29______123Graph_CCHART_1" hidden="1">'[3]Key Financial Highlights'!$AR$226:$AT$226</definedName>
    <definedName name="_29_____123Graph_ACHART_1" hidden="1">'[3]Key Financial Highlights'!$AR$224:$AT$224</definedName>
    <definedName name="_29_____123Graph_BCHART_2" localSheetId="4" hidden="1">'[2]Chart Data'!#REF!</definedName>
    <definedName name="_29_____123Graph_BCHART_2" hidden="1">'[2]Chart Data'!#REF!</definedName>
    <definedName name="_29_____123Graph_CCHART_3" localSheetId="4" hidden="1">'[2]Chart Data'!#REF!</definedName>
    <definedName name="_29_____123Graph_CCHART_3" hidden="1">'[2]Chart Data'!#REF!</definedName>
    <definedName name="_3__123Graph_ACHART_1" hidden="1">'[3]Key Financial Highlights'!$AR$224:$AT$224</definedName>
    <definedName name="_3__123Graph_ACHART_2" localSheetId="4" hidden="1">'[6]Chart Data'!#REF!</definedName>
    <definedName name="_3__123Graph_ACHART_2" hidden="1">'[6]Chart Data'!#REF!</definedName>
    <definedName name="_30_____123Graph_ACHART_2" localSheetId="4" hidden="1">'[2]Chart Data'!#REF!</definedName>
    <definedName name="_30_____123Graph_ACHART_2" hidden="1">'[2]Chart Data'!#REF!</definedName>
    <definedName name="_30_____123Graph_BCHART_3" localSheetId="4" hidden="1">'[2]Chart Data'!#REF!</definedName>
    <definedName name="_30_____123Graph_BCHART_3" hidden="1">'[2]Chart Data'!#REF!</definedName>
    <definedName name="_30_____123Graph_DCHART_1" localSheetId="4" hidden="1">'[2]Chart Data'!#REF!</definedName>
    <definedName name="_30_____123Graph_DCHART_1" hidden="1">'[2]Chart Data'!#REF!</definedName>
    <definedName name="_31______123Graph_CCHART_2" localSheetId="4" hidden="1">'[7]Chart Data'!#REF!</definedName>
    <definedName name="_31______123Graph_CCHART_2" hidden="1">'[7]Chart Data'!#REF!</definedName>
    <definedName name="_31_____123Graph_ACHART_3" localSheetId="4" hidden="1">'[2]Chart Data'!#REF!</definedName>
    <definedName name="_31_____123Graph_ACHART_3" hidden="1">'[2]Chart Data'!#REF!</definedName>
    <definedName name="_31_____123Graph_CCHART_1" hidden="1">'[3]Key Financial Highlights'!$AR$226:$AT$226</definedName>
    <definedName name="_31_____123Graph_ECHART_1" localSheetId="4" hidden="1">'[2]Chart Data'!#REF!</definedName>
    <definedName name="_31_____123Graph_ECHART_1" hidden="1">'[2]Chart Data'!#REF!</definedName>
    <definedName name="_32_____123Graph_BCHART_1" hidden="1">'[3]Key Financial Highlights'!$AR$225:$AT$225</definedName>
    <definedName name="_32_____123Graph_CCHART_2" localSheetId="4" hidden="1">'[2]Chart Data'!#REF!</definedName>
    <definedName name="_32_____123Graph_CCHART_2" hidden="1">'[2]Chart Data'!#REF!</definedName>
    <definedName name="_32_____123Graph_XCHART_1" hidden="1">'[3]Key Financial Highlights'!$AR$223:$AT$223</definedName>
    <definedName name="_33______123Graph_CCHART_3" localSheetId="4" hidden="1">'[7]Chart Data'!#REF!</definedName>
    <definedName name="_33______123Graph_CCHART_3" hidden="1">'[7]Chart Data'!#REF!</definedName>
    <definedName name="_33_____123Graph_BCHART_2" localSheetId="4" hidden="1">'[2]Chart Data'!#REF!</definedName>
    <definedName name="_33_____123Graph_BCHART_2" hidden="1">'[2]Chart Data'!#REF!</definedName>
    <definedName name="_33_____123Graph_CCHART_3" localSheetId="4" hidden="1">'[2]Chart Data'!#REF!</definedName>
    <definedName name="_33_____123Graph_CCHART_3" hidden="1">'[2]Chart Data'!#REF!</definedName>
    <definedName name="_33_____123Graph_XCHART_2" localSheetId="4" hidden="1">'[2]Chart Data'!#REF!</definedName>
    <definedName name="_33_____123Graph_XCHART_2" hidden="1">'[2]Chart Data'!#REF!</definedName>
    <definedName name="_34_____123Graph_BCHART_3" localSheetId="4" hidden="1">'[2]Chart Data'!#REF!</definedName>
    <definedName name="_34_____123Graph_BCHART_3" hidden="1">'[2]Chart Data'!#REF!</definedName>
    <definedName name="_34_____123Graph_DCHART_1" localSheetId="4" hidden="1">'[2]Chart Data'!#REF!</definedName>
    <definedName name="_34_____123Graph_DCHART_1" hidden="1">'[2]Chart Data'!#REF!</definedName>
    <definedName name="_34_____123Graph_XCHART_3" localSheetId="4" hidden="1">'[2]Chart Data'!#REF!</definedName>
    <definedName name="_34_____123Graph_XCHART_3" hidden="1">'[2]Chart Data'!#REF!</definedName>
    <definedName name="_35______123Graph_DCHART_1" localSheetId="4" hidden="1">'[7]Chart Data'!#REF!</definedName>
    <definedName name="_35______123Graph_DCHART_1" hidden="1">'[7]Chart Data'!#REF!</definedName>
    <definedName name="_35_____123Graph_CCHART_1" hidden="1">'[3]Key Financial Highlights'!$AR$226:$AT$226</definedName>
    <definedName name="_35_____123Graph_ECHART_1" localSheetId="4" hidden="1">'[2]Chart Data'!#REF!</definedName>
    <definedName name="_35_____123Graph_ECHART_1" hidden="1">'[2]Chart Data'!#REF!</definedName>
    <definedName name="_36_____123Graph_CCHART_2" localSheetId="4" hidden="1">'[2]Chart Data'!#REF!</definedName>
    <definedName name="_36_____123Graph_CCHART_2" hidden="1">'[2]Chart Data'!#REF!</definedName>
    <definedName name="_36_____123Graph_XCHART_1" hidden="1">'[3]Key Financial Highlights'!$AR$223:$AT$223</definedName>
    <definedName name="_37______123Graph_ECHART_1" localSheetId="4" hidden="1">'[7]Chart Data'!#REF!</definedName>
    <definedName name="_37______123Graph_ECHART_1" hidden="1">'[7]Chart Data'!#REF!</definedName>
    <definedName name="_37_____123Graph_CCHART_3" localSheetId="4" hidden="1">'[2]Chart Data'!#REF!</definedName>
    <definedName name="_37_____123Graph_CCHART_3" hidden="1">'[2]Chart Data'!#REF!</definedName>
    <definedName name="_37_____123Graph_XCHART_2" localSheetId="4" hidden="1">'[2]Chart Data'!#REF!</definedName>
    <definedName name="_37_____123Graph_XCHART_2" hidden="1">'[2]Chart Data'!#REF!</definedName>
    <definedName name="_38______123Graph_XCHART_1" hidden="1">'[3]Key Financial Highlights'!$AR$223:$AT$223</definedName>
    <definedName name="_38_____123Graph_DCHART_1" localSheetId="4" hidden="1">'[2]Chart Data'!#REF!</definedName>
    <definedName name="_38_____123Graph_DCHART_1" hidden="1">'[2]Chart Data'!#REF!</definedName>
    <definedName name="_38_____123Graph_XCHART_3" localSheetId="4" hidden="1">'[2]Chart Data'!#REF!</definedName>
    <definedName name="_38_____123Graph_XCHART_3" hidden="1">'[2]Chart Data'!#REF!</definedName>
    <definedName name="_39_____123Graph_ECHART_1" localSheetId="4" hidden="1">'[2]Chart Data'!#REF!</definedName>
    <definedName name="_39_____123Graph_ECHART_1" hidden="1">'[2]Chart Data'!#REF!</definedName>
    <definedName name="_4__123Graph_ACHART_2" localSheetId="4" hidden="1">'[5]Chart Data'!#REF!</definedName>
    <definedName name="_4__123Graph_ACHART_2" hidden="1">'[5]Chart Data'!#REF!</definedName>
    <definedName name="_4__123Graph_ACHART_3" localSheetId="4" hidden="1">'[6]Chart Data'!#REF!</definedName>
    <definedName name="_4__123Graph_ACHART_3" hidden="1">'[6]Chart Data'!#REF!</definedName>
    <definedName name="_40______123Graph_XCHART_2" localSheetId="4" hidden="1">'[7]Chart Data'!#REF!</definedName>
    <definedName name="_40______123Graph_XCHART_2" hidden="1">'[7]Chart Data'!#REF!</definedName>
    <definedName name="_40_____123Graph_XCHART_1" hidden="1">'[3]Key Financial Highlights'!$AR$223:$AT$223</definedName>
    <definedName name="_41_____123Graph_XCHART_2" localSheetId="4" hidden="1">'[2]Chart Data'!#REF!</definedName>
    <definedName name="_41_____123Graph_XCHART_2" hidden="1">'[2]Chart Data'!#REF!</definedName>
    <definedName name="_42______123Graph_XCHART_3" localSheetId="4" hidden="1">'[7]Chart Data'!#REF!</definedName>
    <definedName name="_42______123Graph_XCHART_3" hidden="1">'[7]Chart Data'!#REF!</definedName>
    <definedName name="_42_____123Graph_XCHART_3" localSheetId="4" hidden="1">'[2]Chart Data'!#REF!</definedName>
    <definedName name="_42_____123Graph_XCHART_3" hidden="1">'[2]Chart Data'!#REF!</definedName>
    <definedName name="_43_____123Graph_ACHART_1" hidden="1">'[3]Key Financial Highlights'!$AR$224:$AT$224</definedName>
    <definedName name="_45_____123Graph_ACHART_2" localSheetId="4" hidden="1">'[7]Chart Data'!#REF!</definedName>
    <definedName name="_45_____123Graph_ACHART_2" hidden="1">'[7]Chart Data'!#REF!</definedName>
    <definedName name="_46____123Graph_ACHART_1" hidden="1">'[3]Key Financial Highlights'!$AR$224:$AT$224</definedName>
    <definedName name="_47_____123Graph_ACHART_3" localSheetId="4" hidden="1">'[7]Chart Data'!#REF!</definedName>
    <definedName name="_47_____123Graph_ACHART_3" hidden="1">'[7]Chart Data'!#REF!</definedName>
    <definedName name="_47____123Graph_ACHART_2" localSheetId="4" hidden="1">'[2]Chart Data'!#REF!</definedName>
    <definedName name="_47____123Graph_ACHART_2" hidden="1">'[2]Chart Data'!#REF!</definedName>
    <definedName name="_48_____123Graph_BCHART_1" hidden="1">'[3]Key Financial Highlights'!$AR$225:$AT$225</definedName>
    <definedName name="_48____123Graph_ACHART_3" localSheetId="4" hidden="1">'[2]Chart Data'!#REF!</definedName>
    <definedName name="_48____123Graph_ACHART_3" hidden="1">'[2]Chart Data'!#REF!</definedName>
    <definedName name="_49____123Graph_BCHART_1" hidden="1">'[3]Key Financial Highlights'!$AR$225:$AT$225</definedName>
    <definedName name="_5__123Graph_ACHART_2" localSheetId="4" hidden="1">'[5]Chart Data'!#REF!</definedName>
    <definedName name="_5__123Graph_ACHART_2" hidden="1">'[5]Chart Data'!#REF!</definedName>
    <definedName name="_5__123Graph_ACHART_3" localSheetId="4" hidden="1">'[5]Chart Data'!#REF!</definedName>
    <definedName name="_5__123Graph_ACHART_3" hidden="1">'[5]Chart Data'!#REF!</definedName>
    <definedName name="_5__123Graph_BCHART_1" hidden="1">'[8]Key Financial Highlights'!$AR$225:$AT$225</definedName>
    <definedName name="_50_____123Graph_BCHART_2" localSheetId="4" hidden="1">'[7]Chart Data'!#REF!</definedName>
    <definedName name="_50_____123Graph_BCHART_2" hidden="1">'[7]Chart Data'!#REF!</definedName>
    <definedName name="_50____123Graph_BCHART_2" localSheetId="4" hidden="1">'[2]Chart Data'!#REF!</definedName>
    <definedName name="_50____123Graph_BCHART_2" hidden="1">'[2]Chart Data'!#REF!</definedName>
    <definedName name="_51____123Graph_ACHART_1" hidden="1">'[3]Key Financial Highlights'!$AR$224:$AT$224</definedName>
    <definedName name="_51____123Graph_BCHART_3" localSheetId="4" hidden="1">'[2]Chart Data'!#REF!</definedName>
    <definedName name="_51____123Graph_BCHART_3" hidden="1">'[2]Chart Data'!#REF!</definedName>
    <definedName name="_52_____123Graph_BCHART_3" localSheetId="4" hidden="1">'[7]Chart Data'!#REF!</definedName>
    <definedName name="_52_____123Graph_BCHART_3" hidden="1">'[7]Chart Data'!#REF!</definedName>
    <definedName name="_52____123Graph_ACHART_2" localSheetId="4" hidden="1">'[2]Chart Data'!#REF!</definedName>
    <definedName name="_52____123Graph_ACHART_2" hidden="1">'[2]Chart Data'!#REF!</definedName>
    <definedName name="_52____123Graph_CCHART_1" hidden="1">'[3]Key Financial Highlights'!$AR$226:$AT$226</definedName>
    <definedName name="_53_____123Graph_CCHART_1" hidden="1">'[3]Key Financial Highlights'!$AR$226:$AT$226</definedName>
    <definedName name="_53____123Graph_ACHART_3" localSheetId="4" hidden="1">'[2]Chart Data'!#REF!</definedName>
    <definedName name="_53____123Graph_ACHART_3" hidden="1">'[2]Chart Data'!#REF!</definedName>
    <definedName name="_53____123Graph_CCHART_2" localSheetId="4" hidden="1">'[2]Chart Data'!#REF!</definedName>
    <definedName name="_53____123Graph_CCHART_2" hidden="1">'[2]Chart Data'!#REF!</definedName>
    <definedName name="_54____123Graph_ACHART_1" hidden="1">'[3]Key Financial Highlights'!$AR$224:$AT$224</definedName>
    <definedName name="_54____123Graph_BCHART_1" hidden="1">'[3]Key Financial Highlights'!$AR$225:$AT$225</definedName>
    <definedName name="_54____123Graph_CCHART_3" localSheetId="4" hidden="1">'[2]Chart Data'!#REF!</definedName>
    <definedName name="_54____123Graph_CCHART_3" hidden="1">'[2]Chart Data'!#REF!</definedName>
    <definedName name="_55_____123Graph_CCHART_2" localSheetId="4" hidden="1">'[7]Chart Data'!#REF!</definedName>
    <definedName name="_55_____123Graph_CCHART_2" hidden="1">'[7]Chart Data'!#REF!</definedName>
    <definedName name="_55____123Graph_ACHART_2" localSheetId="4" hidden="1">'[2]Chart Data'!#REF!</definedName>
    <definedName name="_55____123Graph_ACHART_2" hidden="1">'[2]Chart Data'!#REF!</definedName>
    <definedName name="_55____123Graph_BCHART_2" localSheetId="4" hidden="1">'[2]Chart Data'!#REF!</definedName>
    <definedName name="_55____123Graph_BCHART_2" hidden="1">'[2]Chart Data'!#REF!</definedName>
    <definedName name="_55____123Graph_DCHART_1" localSheetId="4" hidden="1">'[2]Chart Data'!#REF!</definedName>
    <definedName name="_55____123Graph_DCHART_1" hidden="1">'[2]Chart Data'!#REF!</definedName>
    <definedName name="_56____123Graph_ACHART_3" localSheetId="4" hidden="1">'[2]Chart Data'!#REF!</definedName>
    <definedName name="_56____123Graph_ACHART_3" hidden="1">'[2]Chart Data'!#REF!</definedName>
    <definedName name="_56____123Graph_BCHART_3" localSheetId="4" hidden="1">'[2]Chart Data'!#REF!</definedName>
    <definedName name="_56____123Graph_BCHART_3" hidden="1">'[2]Chart Data'!#REF!</definedName>
    <definedName name="_56____123Graph_ECHART_1" localSheetId="4" hidden="1">'[2]Chart Data'!#REF!</definedName>
    <definedName name="_56____123Graph_ECHART_1" hidden="1">'[2]Chart Data'!#REF!</definedName>
    <definedName name="_57_____123Graph_CCHART_3" localSheetId="4" hidden="1">'[7]Chart Data'!#REF!</definedName>
    <definedName name="_57_____123Graph_CCHART_3" hidden="1">'[7]Chart Data'!#REF!</definedName>
    <definedName name="_57____123Graph_BCHART_1" hidden="1">'[3]Key Financial Highlights'!$AR$225:$AT$225</definedName>
    <definedName name="_57____123Graph_CCHART_1" hidden="1">'[3]Key Financial Highlights'!$AR$226:$AT$226</definedName>
    <definedName name="_57____123Graph_XCHART_1" hidden="1">'[3]Key Financial Highlights'!$AR$223:$AT$223</definedName>
    <definedName name="_58____123Graph_BCHART_2" localSheetId="4" hidden="1">'[2]Chart Data'!#REF!</definedName>
    <definedName name="_58____123Graph_BCHART_2" hidden="1">'[2]Chart Data'!#REF!</definedName>
    <definedName name="_58____123Graph_CCHART_2" localSheetId="4" hidden="1">'[2]Chart Data'!#REF!</definedName>
    <definedName name="_58____123Graph_CCHART_2" hidden="1">'[2]Chart Data'!#REF!</definedName>
    <definedName name="_58____123Graph_XCHART_2" localSheetId="4" hidden="1">'[2]Chart Data'!#REF!</definedName>
    <definedName name="_58____123Graph_XCHART_2" hidden="1">'[2]Chart Data'!#REF!</definedName>
    <definedName name="_59_____123Graph_DCHART_1" localSheetId="4" hidden="1">'[7]Chart Data'!#REF!</definedName>
    <definedName name="_59_____123Graph_DCHART_1" hidden="1">'[7]Chart Data'!#REF!</definedName>
    <definedName name="_59____123Graph_BCHART_3" localSheetId="4" hidden="1">'[2]Chart Data'!#REF!</definedName>
    <definedName name="_59____123Graph_BCHART_3" hidden="1">'[2]Chart Data'!#REF!</definedName>
    <definedName name="_59____123Graph_CCHART_3" localSheetId="4" hidden="1">'[2]Chart Data'!#REF!</definedName>
    <definedName name="_59____123Graph_CCHART_3" hidden="1">'[2]Chart Data'!#REF!</definedName>
    <definedName name="_59____123Graph_XCHART_3" localSheetId="4" hidden="1">'[2]Chart Data'!#REF!</definedName>
    <definedName name="_59____123Graph_XCHART_3" hidden="1">'[2]Chart Data'!#REF!</definedName>
    <definedName name="_6__123Graph_BCHART_1" hidden="1">'[3]Key Financial Highlights'!$AR$225:$AT$225</definedName>
    <definedName name="_6__123Graph_BCHART_2" localSheetId="4" hidden="1">'[6]Chart Data'!#REF!</definedName>
    <definedName name="_6__123Graph_BCHART_2" hidden="1">'[6]Chart Data'!#REF!</definedName>
    <definedName name="_60____123Graph_CCHART_1" hidden="1">'[3]Key Financial Highlights'!$AR$226:$AT$226</definedName>
    <definedName name="_60____123Graph_DCHART_1" localSheetId="4" hidden="1">'[2]Chart Data'!#REF!</definedName>
    <definedName name="_60____123Graph_DCHART_1" hidden="1">'[2]Chart Data'!#REF!</definedName>
    <definedName name="_61_____123Graph_ECHART_1" localSheetId="4" hidden="1">'[7]Chart Data'!#REF!</definedName>
    <definedName name="_61_____123Graph_ECHART_1" hidden="1">'[7]Chart Data'!#REF!</definedName>
    <definedName name="_61____123Graph_CCHART_2" localSheetId="4" hidden="1">'[2]Chart Data'!#REF!</definedName>
    <definedName name="_61____123Graph_CCHART_2" hidden="1">'[2]Chart Data'!#REF!</definedName>
    <definedName name="_61____123Graph_ECHART_1" localSheetId="4" hidden="1">'[2]Chart Data'!#REF!</definedName>
    <definedName name="_61____123Graph_ECHART_1" hidden="1">'[2]Chart Data'!#REF!</definedName>
    <definedName name="_62_____123Graph_XCHART_1" hidden="1">'[3]Key Financial Highlights'!$AR$223:$AT$223</definedName>
    <definedName name="_62____123Graph_CCHART_3" localSheetId="4" hidden="1">'[2]Chart Data'!#REF!</definedName>
    <definedName name="_62____123Graph_CCHART_3" hidden="1">'[2]Chart Data'!#REF!</definedName>
    <definedName name="_62____123Graph_XCHART_1" hidden="1">'[3]Key Financial Highlights'!$AR$223:$AT$223</definedName>
    <definedName name="_63____123Graph_DCHART_1" localSheetId="4" hidden="1">'[2]Chart Data'!#REF!</definedName>
    <definedName name="_63____123Graph_DCHART_1" hidden="1">'[2]Chart Data'!#REF!</definedName>
    <definedName name="_63____123Graph_XCHART_2" localSheetId="4" hidden="1">'[2]Chart Data'!#REF!</definedName>
    <definedName name="_63____123Graph_XCHART_2" hidden="1">'[2]Chart Data'!#REF!</definedName>
    <definedName name="_64_____123Graph_XCHART_2" localSheetId="4" hidden="1">'[7]Chart Data'!#REF!</definedName>
    <definedName name="_64_____123Graph_XCHART_2" hidden="1">'[7]Chart Data'!#REF!</definedName>
    <definedName name="_64____123Graph_ECHART_1" localSheetId="4" hidden="1">'[2]Chart Data'!#REF!</definedName>
    <definedName name="_64____123Graph_ECHART_1" hidden="1">'[2]Chart Data'!#REF!</definedName>
    <definedName name="_64____123Graph_XCHART_3" localSheetId="4" hidden="1">'[2]Chart Data'!#REF!</definedName>
    <definedName name="_64____123Graph_XCHART_3" hidden="1">'[2]Chart Data'!#REF!</definedName>
    <definedName name="_65____123Graph_XCHART_1" hidden="1">'[3]Key Financial Highlights'!$AR$223:$AT$223</definedName>
    <definedName name="_66_____123Graph_XCHART_3" localSheetId="4" hidden="1">'[7]Chart Data'!#REF!</definedName>
    <definedName name="_66_____123Graph_XCHART_3" hidden="1">'[7]Chart Data'!#REF!</definedName>
    <definedName name="_66____123Graph_XCHART_2" localSheetId="4" hidden="1">'[2]Chart Data'!#REF!</definedName>
    <definedName name="_66____123Graph_XCHART_2" hidden="1">'[2]Chart Data'!#REF!</definedName>
    <definedName name="_67____123Graph_XCHART_3" localSheetId="4" hidden="1">'[2]Chart Data'!#REF!</definedName>
    <definedName name="_67____123Graph_XCHART_3" hidden="1">'[2]Chart Data'!#REF!</definedName>
    <definedName name="_7______123Graph_ACHART_1" hidden="1">'[3]Key Financial Highlights'!$AR$224:$AT$224</definedName>
    <definedName name="_7__123Graph_ACHART_3" localSheetId="4" hidden="1">'[5]Chart Data'!#REF!</definedName>
    <definedName name="_7__123Graph_ACHART_3" hidden="1">'[5]Chart Data'!#REF!</definedName>
    <definedName name="_7__123Graph_BCHART_2" localSheetId="4" hidden="1">'[5]Chart Data'!#REF!</definedName>
    <definedName name="_7__123Graph_BCHART_2" hidden="1">'[5]Chart Data'!#REF!</definedName>
    <definedName name="_7__123Graph_BCHART_3" localSheetId="4" hidden="1">'[6]Chart Data'!#REF!</definedName>
    <definedName name="_7__123Graph_BCHART_3" hidden="1">'[6]Chart Data'!#REF!</definedName>
    <definedName name="_74___123Graph_ACHART_1" hidden="1">'[3]Key Financial Highlights'!$AR$224:$AT$224</definedName>
    <definedName name="_75___123Graph_ACHART_2" localSheetId="4" hidden="1">'[2]Chart Data'!#REF!</definedName>
    <definedName name="_75___123Graph_ACHART_2" hidden="1">'[2]Chart Data'!#REF!</definedName>
    <definedName name="_76___123Graph_ACHART_3" localSheetId="4" hidden="1">'[2]Chart Data'!#REF!</definedName>
    <definedName name="_76___123Graph_ACHART_3" hidden="1">'[2]Chart Data'!#REF!</definedName>
    <definedName name="_77___123Graph_BCHART_1" hidden="1">'[3]Key Financial Highlights'!$AR$225:$AT$225</definedName>
    <definedName name="_78___123Graph_BCHART_2" localSheetId="4" hidden="1">'[2]Chart Data'!#REF!</definedName>
    <definedName name="_78___123Graph_BCHART_2" hidden="1">'[2]Chart Data'!#REF!</definedName>
    <definedName name="_79___123Graph_BCHART_3" localSheetId="4" hidden="1">'[2]Chart Data'!#REF!</definedName>
    <definedName name="_79___123Graph_BCHART_3" hidden="1">'[2]Chart Data'!#REF!</definedName>
    <definedName name="_8______123Graph_ACHART_2" localSheetId="4" hidden="1">'[2]Chart Data'!#REF!</definedName>
    <definedName name="_8______123Graph_ACHART_2" hidden="1">'[2]Chart Data'!#REF!</definedName>
    <definedName name="_8__123Graph_BCHART_1" hidden="1">'[3]Key Financial Highlights'!$AR$225:$AT$225</definedName>
    <definedName name="_8__123Graph_BCHART_3" localSheetId="4" hidden="1">'[5]Chart Data'!#REF!</definedName>
    <definedName name="_8__123Graph_BCHART_3" hidden="1">'[5]Chart Data'!#REF!</definedName>
    <definedName name="_8__123Graph_CCHART_1" hidden="1">'[8]Key Financial Highlights'!$AR$226:$AT$226</definedName>
    <definedName name="_80___123Graph_CCHART_1" hidden="1">'[3]Key Financial Highlights'!$AR$226:$AT$226</definedName>
    <definedName name="_81___123Graph_CCHART_2" localSheetId="4" hidden="1">'[2]Chart Data'!#REF!</definedName>
    <definedName name="_81___123Graph_CCHART_2" hidden="1">'[2]Chart Data'!#REF!</definedName>
    <definedName name="_82___123Graph_ACHART_1" hidden="1">'[3]Key Financial Highlights'!$AR$224:$AT$224</definedName>
    <definedName name="_82___123Graph_CCHART_3" localSheetId="4" hidden="1">'[2]Chart Data'!#REF!</definedName>
    <definedName name="_82___123Graph_CCHART_3" hidden="1">'[2]Chart Data'!#REF!</definedName>
    <definedName name="_83___123Graph_ACHART_2" localSheetId="4" hidden="1">'[2]Chart Data'!#REF!</definedName>
    <definedName name="_83___123Graph_ACHART_2" hidden="1">'[2]Chart Data'!#REF!</definedName>
    <definedName name="_83___123Graph_DCHART_1" localSheetId="4" hidden="1">'[2]Chart Data'!#REF!</definedName>
    <definedName name="_83___123Graph_DCHART_1" hidden="1">'[2]Chart Data'!#REF!</definedName>
    <definedName name="_84___123Graph_ACHART_3" localSheetId="4" hidden="1">'[2]Chart Data'!#REF!</definedName>
    <definedName name="_84___123Graph_ACHART_3" hidden="1">'[2]Chart Data'!#REF!</definedName>
    <definedName name="_84___123Graph_ECHART_1" localSheetId="4" hidden="1">'[2]Chart Data'!#REF!</definedName>
    <definedName name="_84___123Graph_ECHART_1" hidden="1">'[2]Chart Data'!#REF!</definedName>
    <definedName name="_85___123Graph_BCHART_1" hidden="1">'[3]Key Financial Highlights'!$AR$225:$AT$225</definedName>
    <definedName name="_85___123Graph_XCHART_1" hidden="1">'[3]Key Financial Highlights'!$AR$223:$AT$223</definedName>
    <definedName name="_86___123Graph_BCHART_2" localSheetId="4" hidden="1">'[2]Chart Data'!#REF!</definedName>
    <definedName name="_86___123Graph_BCHART_2" hidden="1">'[2]Chart Data'!#REF!</definedName>
    <definedName name="_86___123Graph_XCHART_2" localSheetId="4" hidden="1">'[2]Chart Data'!#REF!</definedName>
    <definedName name="_86___123Graph_XCHART_2" hidden="1">'[2]Chart Data'!#REF!</definedName>
    <definedName name="_87___123Graph_BCHART_3" localSheetId="4" hidden="1">'[2]Chart Data'!#REF!</definedName>
    <definedName name="_87___123Graph_BCHART_3" hidden="1">'[2]Chart Data'!#REF!</definedName>
    <definedName name="_87___123Graph_XCHART_3" localSheetId="4" hidden="1">'[2]Chart Data'!#REF!</definedName>
    <definedName name="_87___123Graph_XCHART_3" hidden="1">'[2]Chart Data'!#REF!</definedName>
    <definedName name="_88___123Graph_CCHART_1" hidden="1">'[3]Key Financial Highlights'!$AR$226:$AT$226</definedName>
    <definedName name="_89____123Graph_ACHART_1" hidden="1">'[3]Key Financial Highlights'!$AR$224:$AT$224</definedName>
    <definedName name="_89___123Graph_CCHART_2" localSheetId="4" hidden="1">'[2]Chart Data'!#REF!</definedName>
    <definedName name="_89___123Graph_CCHART_2" hidden="1">'[2]Chart Data'!#REF!</definedName>
    <definedName name="_9______123Graph_ACHART_3" localSheetId="4" hidden="1">'[2]Chart Data'!#REF!</definedName>
    <definedName name="_9______123Graph_ACHART_3" hidden="1">'[2]Chart Data'!#REF!</definedName>
    <definedName name="_9__123Graph_CCHART_1" hidden="1">'[3]Key Financial Highlights'!$AR$226:$AT$226</definedName>
    <definedName name="_9__123Graph_CCHART_2" localSheetId="4" hidden="1">'[6]Chart Data'!#REF!</definedName>
    <definedName name="_9__123Graph_CCHART_2" hidden="1">'[6]Chart Data'!#REF!</definedName>
    <definedName name="_90___123Graph_CCHART_3" localSheetId="4" hidden="1">'[2]Chart Data'!#REF!</definedName>
    <definedName name="_90___123Graph_CCHART_3" hidden="1">'[2]Chart Data'!#REF!</definedName>
    <definedName name="_91____123Graph_ACHART_2" localSheetId="4" hidden="1">'[7]Chart Data'!#REF!</definedName>
    <definedName name="_91____123Graph_ACHART_2" hidden="1">'[7]Chart Data'!#REF!</definedName>
    <definedName name="_91___123Graph_DCHART_1" localSheetId="4" hidden="1">'[2]Chart Data'!#REF!</definedName>
    <definedName name="_91___123Graph_DCHART_1" hidden="1">'[2]Chart Data'!#REF!</definedName>
    <definedName name="_92___123Graph_ECHART_1" localSheetId="4" hidden="1">'[2]Chart Data'!#REF!</definedName>
    <definedName name="_92___123Graph_ECHART_1" hidden="1">'[2]Chart Data'!#REF!</definedName>
    <definedName name="_93____123Graph_ACHART_3" localSheetId="4" hidden="1">'[7]Chart Data'!#REF!</definedName>
    <definedName name="_93____123Graph_ACHART_3" hidden="1">'[7]Chart Data'!#REF!</definedName>
    <definedName name="_93___123Graph_ACHART_1" hidden="1">'[3]Key Financial Highlights'!$AR$224:$AT$224</definedName>
    <definedName name="_93___123Graph_XCHART_1" hidden="1">'[3]Key Financial Highlights'!$AR$223:$AT$223</definedName>
    <definedName name="_94____123Graph_BCHART_1" hidden="1">'[3]Key Financial Highlights'!$AR$225:$AT$225</definedName>
    <definedName name="_94___123Graph_ACHART_2" localSheetId="4" hidden="1">'[2]Chart Data'!#REF!</definedName>
    <definedName name="_94___123Graph_ACHART_2" hidden="1">'[2]Chart Data'!#REF!</definedName>
    <definedName name="_94___123Graph_XCHART_2" localSheetId="4" hidden="1">'[2]Chart Data'!#REF!</definedName>
    <definedName name="_94___123Graph_XCHART_2" hidden="1">'[2]Chart Data'!#REF!</definedName>
    <definedName name="_95___123Graph_ACHART_3" localSheetId="4" hidden="1">'[2]Chart Data'!#REF!</definedName>
    <definedName name="_95___123Graph_ACHART_3" hidden="1">'[2]Chart Data'!#REF!</definedName>
    <definedName name="_95___123Graph_XCHART_3" localSheetId="4" hidden="1">'[2]Chart Data'!#REF!</definedName>
    <definedName name="_95___123Graph_XCHART_3" hidden="1">'[2]Chart Data'!#REF!</definedName>
    <definedName name="_96____123Graph_BCHART_2" localSheetId="4" hidden="1">'[7]Chart Data'!#REF!</definedName>
    <definedName name="_96____123Graph_BCHART_2" hidden="1">'[7]Chart Data'!#REF!</definedName>
    <definedName name="_96___123Graph_BCHART_1" hidden="1">'[3]Key Financial Highlights'!$AR$225:$AT$225</definedName>
    <definedName name="_97___123Graph_BCHART_2" localSheetId="4" hidden="1">'[2]Chart Data'!#REF!</definedName>
    <definedName name="_97___123Graph_BCHART_2" hidden="1">'[2]Chart Data'!#REF!</definedName>
    <definedName name="_98____123Graph_BCHART_3" localSheetId="4" hidden="1">'[7]Chart Data'!#REF!</definedName>
    <definedName name="_98____123Graph_BCHART_3" hidden="1">'[7]Chart Data'!#REF!</definedName>
    <definedName name="_98___123Graph_BCHART_3" localSheetId="4" hidden="1">'[2]Chart Data'!#REF!</definedName>
    <definedName name="_98___123Graph_BCHART_3" hidden="1">'[2]Chart Data'!#REF!</definedName>
    <definedName name="_99____123Graph_CCHART_1" hidden="1">'[3]Key Financial Highlights'!$AR$226:$AT$226</definedName>
    <definedName name="_99___123Graph_CCHART_1" hidden="1">'[3]Key Financial Highlights'!$AR$226:$AT$226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udget" localSheetId="4" hidden="1">#REF!</definedName>
    <definedName name="_budget" hidden="1">#REF!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Order1" hidden="1">255</definedName>
    <definedName name="_Sort" localSheetId="4" hidden="1">#REF!</definedName>
    <definedName name="_Sort" hidden="1">#REF!</definedName>
    <definedName name="_Table2_In1" localSheetId="4" hidden="1">#REF!</definedName>
    <definedName name="_Table2_In1" hidden="1">#REF!</definedName>
    <definedName name="_Table2_In2" localSheetId="4" hidden="1">#REF!</definedName>
    <definedName name="_Table2_In2" hidden="1">#REF!</definedName>
    <definedName name="_Table2_Out" localSheetId="4" hidden="1">[10]Sheet1!#REF!</definedName>
    <definedName name="_Table2_Out" hidden="1">[10]Sheet1!#REF!</definedName>
    <definedName name="a" hidden="1">'[11]Key Financial Highlights'!$AR$224:$AT$224</definedName>
    <definedName name="Chart" hidden="1">38608.5729398148</definedName>
    <definedName name="Cost_Development" hidden="1">'[12]#REF'!$AS$224:$AS$226</definedName>
    <definedName name="d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dd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EPMWorkbookOptions_1" hidden="1">"NkwAAB|LCAAAAAAABADtnG1vokoUgL9vsv/B|F0ZFF/aUDcUsSVBMIDd2zQNQR23ZBW8A63tv78DooJQS1vaC0g/NDgz58ychzPnDC8D/et5uag8QWQblnlRJeugWoHm1JoZ5p|L6qMzr5Ht6q/ezx/0bwv9nVjWX2nl4KZ2BcuZ9vmzbVxUHxxndU4Q6/W6vm7WLfSHaABAEv8MBWX6AJd6zTBtRzensLqTmr0tVcW9Vio0a5kmnLp9qhb7iBA"</definedName>
    <definedName name="EPMWorkbookOptions_2" hidden="1">"0nRsDrr3KUHVfd3S/FJeL|hJuetv15MDl6hEZXldjG6IRgnOI9U1hHQ|o2tMGo6F2OWLF3yTQ7nwhG9pPswkAdVtf1fGP|tRanncBAAQuICarKXGv3WEhTeEUbcCL|Bf|z4gsh4/m|sKG9zThDmY/NGa1WhhTPYAx8RC3OsJaAsW|5T1/DAddb4hFICaowpVDuJxANDaNfx|hp/Wuz6iMIrP39bsRI3Oiek3iQ1YSVZm/xFZHBCIqrw2IdDR9eN"</definedName>
    <definedName name="EPMWorkbookOptions_3" hidden="1">"k3qmCPOjeNxUXVQY/YYYioVN9YQtP11|RSNJGe1VeyNB4pB0ZrJHD/ims1L6qsFDZaHanSqLgWC9wVI2BbefU2bDdX|JMtj1R2LGODWdd01|SxXFxrFe5qiM/twZRWJRXH9Kvimj3kGGUsc8rmDN|q/byYeqQmUHFtzGbQ3HVsH6G1a3Rj2MbEWBjOSyITegzL9jmV4QWaiKuOgeeOqecaTBP|jyNWvz2utKyQxqKaaxtYRuWuJPk210Z4OTbXF"</definedName>
    <definedName name="EPMWorkbookOptions_4" hidden="1">"mxjyv9jRKjx0fkfNHa/xo7ECOXB2nfKWgsL|WONqTgm6lkfIxlDxRPEFzUOfHYG|pOFDAePy7uQ2AhH6hLIDwxkO4EBxNcfKNqN8nVASVulEz6DWjbM8cVpC5DNLhlQEHc2PFkJzSDqAZrYHMRqt1cL/WWErBVE2LfIVrs1h5N5rdWeUTWqMT|rdVsQ1oAOG9Rs0qE6k6bbc1gqRrGg244CF/g6Fc42KTaO0Rsp3G8STeQ7jOEFzEBLuDz3FX8o"</definedName>
    <definedName name="EPMWorkbookOptions_5" hidden="1">"s79|dpPJHlvQfAkTVpBKJiEmDPYTNe9MaCLJHAuEia8MaslXU3EhDQCqC0DyiEYWMqK5DPd|2nQP2xQAZN4dNTUk7tQ95fAepcFhBymBBN2j3ekku011MkguGcG9L65cc1yZ8|KH|YGc976r75ik12y2WhRFJU96jeIlvS3Eg9UZq44ZIe|umi6TkcxrmIumXF4qJZkYMnmHkp3I5j/i/HBga3dI0O12kge2ZvEC22cfE/uKM|mp6TJRNX4gn2x"</definedName>
    <definedName name="EPMWorkbookOptions_6" hidden="1">"Ie42JzDHCyWbAWCgC6zmKJg75kkuUS96ZZCf9bd51|cy9rHa72XzHzSyqeOnvs|8L|Yoz6anpMmmUTCJMREnkSiKhmUOSLbL0kgiT/M|c7OS9d7yJEZf23v1UulW8tPeZF0Z9paWTHjOnF3hB9RtdtV08V03lTV9feyZ99gvAYCoN8qwEEwDT2IIBZKcEEwFz2qv7N6YSoPIOJjt5MbB74RvzYqd4efGj20B8hZl009RYjJVEGyZOgoXAlih8FM"</definedName>
    <definedName name="EPMWorkbookOptions_7" hidden="1">"yNVoBZkp1gvt2c9Y2RvFu8SP7pLW6|5kw6a7pQcKlWgOeN2ZnBKj/kvnH2nhVv9roEw07aAGSrDpp5d9JUgVAlkIiHnOzr8q94CNkogYQ9JPdAspPo3rf5NZVkRxZwO|OHvkvga8ukh6YDYsTJvNTnc3|lneJ8TdAoNJr4RjQR9ymlUOm2OdYW/dxUsDD6iSpahnME7QfJlFbQ3G7kDhd67dgF1JGrVDIV/QluWx4We2233|LCk9TxMG5bRyvC7"</definedName>
    <definedName name="EPMWorkbookOptions_8" hidden="1">"dcz/6zRvH2jI0OfLOAQoj97DZHynz/2av1vf/X|A251SGw2TAAA"</definedName>
    <definedName name="EV__ALLOWSTOPEXPAND__" hidden="1">1</definedName>
    <definedName name="EV__CVPARAMS__" hidden="1">"S1!$A$4:$B$22;"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41687.6888888889</definedName>
    <definedName name="EV__LOCKEDCVW__CAPEX" hidden="1">"TotalAcc,ACTUAL,TOT_CC,INPUT,C_100000,E_101000,ALLPROJECT,REF_ALL,2002.YR,PERIODIC,"</definedName>
    <definedName name="EV__LOCKEDCVW__FINANCE" hidden="1">"F_TOP,P5,ACTUAL,INPUT,C_100000,TPTOP,E_100000,TOT_SEG,2006.JUN,YTD,"</definedName>
    <definedName name="EV__LOCKEDCVW__ICMATCHING" hidden="1">"ACTUAL,CONTRIB,C_100000,CTLIC_RECEIVABLES,TPALL,E_000044,REF_ALL,TOT_SEG,2006.Jun,T_ALL,YTD,"</definedName>
    <definedName name="EV__LOCKEDCVW__OPEX" hidden="1">"E6108,BUDGET,910100,INPUT,C_100000,E_000001,OTHER,REF_ALL,2002.YR,PERIODIC,"</definedName>
    <definedName name="EV__LOCKEDCVW__OWNERSHIP" hidden="1">"BPW,C_100000,TPTOP,E_100000,PCON,2006.AUG,YTD,"</definedName>
    <definedName name="EV__LOCKEDCVW__PLANNING" hidden="1">"F_TOP,TotalAcc,BPW,INPUT,C_100000,TPTOP,E_000001,TOT_SEG,2006.jan,PERIODIC,"</definedName>
    <definedName name="EV__LOCKEDCVW__RATE" hidden="1">"BPW,DZD,Avg,Global,2007.JAN,YTD,"</definedName>
    <definedName name="EV__LOCKEDCVW__REVENUES" hidden="1">"P700,FORECAST,ALL_CUST,CONTRIB,E_101000,RT_EUR,UALL,TOT_SEG,TOT_MKT_REV,2002.YR,ALLDATE,PERIODIC,"</definedName>
    <definedName name="EV__LOCKEDCVW__WORKFLOW" hidden="1">"TotalAcc,FORECAST,2005.YR,SES_OPX_910100,PERIODIC,"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MEMORYCVW__ACCOUNT.XLS" hidden="1">"PLANNING"</definedName>
    <definedName name="EV__MEMORYCVW__ACCOUNT.XLS_ACCDETAIL" hidden="1">"C_P75100"</definedName>
    <definedName name="EV__MEMORYCVW__ACCOUNT.XLS_ACCOUNT" hidden="1">"P63200"</definedName>
    <definedName name="EV__MEMORYCVW__ACCOUNT.XLS_ACTIVEAPPLICATION" hidden="1">"PLANNING"</definedName>
    <definedName name="EV__MEMORYCVW__ACCOUNT.XLS_CATEGORY" hidden="1">"BPW"</definedName>
    <definedName name="EV__MEMORYCVW__ACCOUNT.XLS_DATASRC" hidden="1">"INPUT"</definedName>
    <definedName name="EV__MEMORYCVW__ACCOUNT.XLS_GROUPS" hidden="1">"LC"</definedName>
    <definedName name="EV__MEMORYCVW__ACCOUNT.XLS_INTCO" hidden="1">"TPTOP"</definedName>
    <definedName name="EV__MEMORYCVW__ACCOUNT.XLS_LEGALENTITY" hidden="1">"E_000045"</definedName>
    <definedName name="EV__MEMORYCVW__ACCOUNT.XLS_MEASURES" hidden="1">"PERIODIC"</definedName>
    <definedName name="EV__MEMORYCVW__ACCOUNT.XLS_SEGMENTS" hidden="1">"SEG_025"</definedName>
    <definedName name="EV__MEMORYCVW__ACCOUNT.XLS_TIME" hidden="1">"2007.JAN"</definedName>
    <definedName name="EV__MEMORYCVW__BOOK3" hidden="1">"PLANNING"</definedName>
    <definedName name="EV__MEMORYCVW__BOOK3_ACCDETAIL" hidden="1">"F_TOP"</definedName>
    <definedName name="EV__MEMORYCVW__BOOK3_ACCOUNT" hidden="1">"TotalAcc"</definedName>
    <definedName name="EV__MEMORYCVW__BOOK3_ACTIVEAPPLICATION" hidden="1">"PLANNING"</definedName>
    <definedName name="EV__MEMORYCVW__BOOK3_CATEGORY" hidden="1">"BPW"</definedName>
    <definedName name="EV__MEMORYCVW__BOOK3_DATASRC" hidden="1">"CONTRIB"</definedName>
    <definedName name="EV__MEMORYCVW__BOOK3_GROUPS" hidden="1">"C_100000"</definedName>
    <definedName name="EV__MEMORYCVW__BOOK3_INTCO" hidden="1">"TPTOP"</definedName>
    <definedName name="EV__MEMORYCVW__BOOK3_LEGALENTITY" hidden="1">"E_100000"</definedName>
    <definedName name="EV__MEMORYCVW__BOOK3_MEASURES" hidden="1">"YTD"</definedName>
    <definedName name="EV__MEMORYCVW__BOOK3_SEGMENTS" hidden="1">"TOT_SEG"</definedName>
    <definedName name="EV__MEMORYCVW__BOOK3_TIME" hidden="1">"2002.YR"</definedName>
    <definedName name="EV__MEMORYCVW__BOOK6" hidden="1">"PLANNING"</definedName>
    <definedName name="EV__MEMORYCVW__BOOK6_ACCDETAIL" hidden="1">"IC_L43900"</definedName>
    <definedName name="EV__MEMORYCVW__BOOK6_ACCOUNT" hidden="1">"P62100"</definedName>
    <definedName name="EV__MEMORYCVW__BOOK6_ACTIVEAPPLICATION" hidden="1">"PLANNING"</definedName>
    <definedName name="EV__MEMORYCVW__BOOK6_CATEGORY" hidden="1">"BPW"</definedName>
    <definedName name="EV__MEMORYCVW__BOOK6_DATASRC" hidden="1">"INPUT"</definedName>
    <definedName name="EV__MEMORYCVW__BOOK6_GROUPS" hidden="1">"LC"</definedName>
    <definedName name="EV__MEMORYCVW__BOOK6_INTCO" hidden="1">"IC_000010"</definedName>
    <definedName name="EV__MEMORYCVW__BOOK6_LEGALENTITY" hidden="1">"E_000045"</definedName>
    <definedName name="EV__MEMORYCVW__BOOK6_MEASURES" hidden="1">"PERIODIC"</definedName>
    <definedName name="EV__MEMORYCVW__BOOK6_SEGMENTS" hidden="1">"SEG_025"</definedName>
    <definedName name="EV__MEMORYCVW__BOOK6_TIME" hidden="1">"2007.JAN"</definedName>
    <definedName name="EV__MEMORYCVW__INCOME_TAX.XLS" hidden="1">"PLANNING"</definedName>
    <definedName name="EV__MEMORYCVW__INCOME_TAX.XLS_ACCDETAIL" hidden="1">"C_P75100"</definedName>
    <definedName name="EV__MEMORYCVW__INCOME_TAX.XLS_ACCOUNT" hidden="1">"P64030"</definedName>
    <definedName name="EV__MEMORYCVW__INCOME_TAX.XLS_ACTIVEAPPLICATION" hidden="1">"PLANNING"</definedName>
    <definedName name="EV__MEMORYCVW__INCOME_TAX.XLS_CATEGORY" hidden="1">"BPW"</definedName>
    <definedName name="EV__MEMORYCVW__INCOME_TAX.XLS_DATASRC" hidden="1">"INPUT"</definedName>
    <definedName name="EV__MEMORYCVW__INCOME_TAX.XLS_GROUPS" hidden="1">"LC"</definedName>
    <definedName name="EV__MEMORYCVW__INCOME_TAX.XLS_INTCO" hidden="1">"TPTOP"</definedName>
    <definedName name="EV__MEMORYCVW__INCOME_TAX.XLS_LEGALENTITY" hidden="1">"E_202002"</definedName>
    <definedName name="EV__MEMORYCVW__INCOME_TAX.XLS_MEASURES" hidden="1">"PERIODIC"</definedName>
    <definedName name="EV__MEMORYCVW__INCOME_TAX.XLS_SEGMENTS" hidden="1">"SEG_025"</definedName>
    <definedName name="EV__MEMORYCVW__INCOME_TAX.XLS_TIME" hidden="1">"2007.JAN"</definedName>
    <definedName name="EV__MEMORYCVW__INTCO_TRANSFER.XLS" hidden="1">"PLANNING"</definedName>
    <definedName name="EV__MEMORYCVW__INTCO_TRANSFER.XLS_ACCDETAIL" hidden="1">"IC_P74810"</definedName>
    <definedName name="EV__MEMORYCVW__INTCO_TRANSFER.XLS_ACCOUNT" hidden="1">"P63500"</definedName>
    <definedName name="EV__MEMORYCVW__INTCO_TRANSFER.XLS_ACTIVEAPPLICATION" hidden="1">"PLANNING"</definedName>
    <definedName name="EV__MEMORYCVW__INTCO_TRANSFER.XLS_CATEGORY" hidden="1">"BPW"</definedName>
    <definedName name="EV__MEMORYCVW__INTCO_TRANSFER.XLS_DATASRC" hidden="1">"INPUT"</definedName>
    <definedName name="EV__MEMORYCVW__INTCO_TRANSFER.XLS_GROUPS" hidden="1">"LC"</definedName>
    <definedName name="EV__MEMORYCVW__INTCO_TRANSFER.XLS_INTCO" hidden="1">"IC_000006"</definedName>
    <definedName name="EV__MEMORYCVW__INTCO_TRANSFER.XLS_LEGALENTITY" hidden="1">"E_000045"</definedName>
    <definedName name="EV__MEMORYCVW__INTCO_TRANSFER.XLS_MEASURES" hidden="1">"PERIODIC"</definedName>
    <definedName name="EV__MEMORYCVW__INTCO_TRANSFER.XLS_SEGMENTS" hidden="1">"SEG_025"</definedName>
    <definedName name="EV__MEMORYCVW__INTCO_TRANSFER.XLS_TIME" hidden="1">"2007.JAN"</definedName>
    <definedName name="EV__MEMORYCVW__SES_INPUTSCHEDULEICDECLARATION_V01.XLT" hidden="1">"PLANNING"</definedName>
    <definedName name="EV__MEMORYCVW__SES_INPUTSCHEDULEICDECLARATION_V011" hidden="1">"PLANNING"</definedName>
    <definedName name="EV__MEMORYCVW__SES_PNLI_BS_CRASS_V02.XLS" hidden="1">"PLANNING"</definedName>
    <definedName name="EV__MEMORYCVW__SES_PNLI_BS_CRASS_V02.XLS_ACCDETAIL" hidden="1">"F_TOP"</definedName>
    <definedName name="EV__MEMORYCVW__SES_PNLI_BS_CRASS_V02.XLS_ACCOUNT" hidden="1">"L32"</definedName>
    <definedName name="EV__MEMORYCVW__SES_PNLI_BS_CRASS_V02.XLS_ACTIVEAPPLICATION" hidden="1">"PLANNING"</definedName>
    <definedName name="EV__MEMORYCVW__SES_PNLI_BS_CRASS_V02.XLS_CATEGORY" hidden="1">"BUDW"</definedName>
    <definedName name="EV__MEMORYCVW__SES_PNLI_BS_CRASS_V02.XLS_DATASRC" hidden="1">"INPUT"</definedName>
    <definedName name="EV__MEMORYCVW__SES_PNLI_BS_CRASS_V02.XLS_GROUPS" hidden="1">"C_100000"</definedName>
    <definedName name="EV__MEMORYCVW__SES_PNLI_BS_CRASS_V02.XLS_INTCO" hidden="1">"IC_000002"</definedName>
    <definedName name="EV__MEMORYCVW__SES_PNLI_BS_CRASS_V02.XLS_LEGALENTITY" hidden="1">"E_000002"</definedName>
    <definedName name="EV__MEMORYCVW__SES_PNLI_BS_CRASS_V02.XLS_MEASURES" hidden="1">"PERIODIC"</definedName>
    <definedName name="EV__MEMORYCVW__SES_PNLI_BS_CRASS_V02.XLS_SEGMENTS" hidden="1">"SEG_015"</definedName>
    <definedName name="EV__MEMORYCVW__SES_PNLI_BS_CRASS_V02.XLS_TIME" hidden="1">"2002.YR"</definedName>
    <definedName name="EV__MEMORYCVW__SES_PNLI_BSCURRENTLIA_V02.XLS" hidden="1">"PLANNING"</definedName>
    <definedName name="EV__MEMORYCVW__SES_PNLI_BSCURRENTLIA_V02.XLS_ACCDETAIL" hidden="1">"F_TOP"</definedName>
    <definedName name="EV__MEMORYCVW__SES_PNLI_BSCURRENTLIA_V02.XLS_ACCOUNT" hidden="1">"L32"</definedName>
    <definedName name="EV__MEMORYCVW__SES_PNLI_BSCURRENTLIA_V02.XLS_ACTIVEAPPLICATION" hidden="1">"PLANNING"</definedName>
    <definedName name="EV__MEMORYCVW__SES_PNLI_BSCURRENTLIA_V02.XLS_CATEGORY" hidden="1">"BPW"</definedName>
    <definedName name="EV__MEMORYCVW__SES_PNLI_BSCURRENTLIA_V02.XLS_DATASRC" hidden="1">"INPUT"</definedName>
    <definedName name="EV__MEMORYCVW__SES_PNLI_BSCURRENTLIA_V02.XLS_GROUPS" hidden="1">"C_100000"</definedName>
    <definedName name="EV__MEMORYCVW__SES_PNLI_BSCURRENTLIA_V02.XLS_INTCO" hidden="1">"IC_000002"</definedName>
    <definedName name="EV__MEMORYCVW__SES_PNLI_BSCURRENTLIA_V02.XLS_LEGALENTITY" hidden="1">"E_000002"</definedName>
    <definedName name="EV__MEMORYCVW__SES_PNLI_BSCURRENTLIA_V02.XLS_MEASURES" hidden="1">"PERIODIC"</definedName>
    <definedName name="EV__MEMORYCVW__SES_PNLI_BSCURRENTLIA_V02.XLS_SEGMENTS" hidden="1">"SEG_015"</definedName>
    <definedName name="EV__MEMORYCVW__SES_PNLI_BSCURRENTLIA_V02.XLS_TIME" hidden="1">"2002.YR"</definedName>
    <definedName name="EV__MEMORYCVW__SES_PNLI_ICDECLARATION_V01.XLT" hidden="1">"PLANNING"</definedName>
    <definedName name="EV__MEMORYCVW__SES_PNLI_ICDECLARATION_V011" hidden="1">"PLANNING"</definedName>
    <definedName name="EV__MEMORYCVW__SES_PNLI_ICDECLARATION_V02.XLS" hidden="1">"PLANNING"</definedName>
    <definedName name="EV__MEMORYCVW__SES_PNLI_ICDECLARATION_V021" hidden="1">"PLANNING"</definedName>
    <definedName name="EV__MEMORYCVW__SES_PNLI_ICDECLARATION_V03.XLT" hidden="1">"PLANNING"</definedName>
    <definedName name="EV__MEMORYCVW__SES_PNLI_ICDECLARATION_V031" hidden="1">"PLANNING"</definedName>
    <definedName name="EV__MEMORYCVW__SES_PNLI_INTCOMANAGER_V01.XLT" hidden="1">"PLANNING"</definedName>
    <definedName name="EV__MEMORYCVW__SES_PNLI_INTCOMANAGER_V01.XLT_ACCDETAIL" hidden="1">"F_TOP"</definedName>
    <definedName name="EV__MEMORYCVW__SES_PNLI_INTCOMANAGER_V01.XLT_ACCOUNT" hidden="1">"P67050"</definedName>
    <definedName name="EV__MEMORYCVW__SES_PNLI_INTCOMANAGER_V01.XLT_ACTIVEAPPLICATION" hidden="1">"PLANNING"</definedName>
    <definedName name="EV__MEMORYCVW__SES_PNLI_INTCOMANAGER_V01.XLT_CATEGORY" hidden="1">"BPW"</definedName>
    <definedName name="EV__MEMORYCVW__SES_PNLI_INTCOMANAGER_V01.XLT_DATASRC" hidden="1">"DATATYPE"</definedName>
    <definedName name="EV__MEMORYCVW__SES_PNLI_INTCOMANAGER_V01.XLT_GROUPS" hidden="1">"C_100000"</definedName>
    <definedName name="EV__MEMORYCVW__SES_PNLI_INTCOMANAGER_V01.XLT_INTCO" hidden="1">"IC_000002"</definedName>
    <definedName name="EV__MEMORYCVW__SES_PNLI_INTCOMANAGER_V01.XLT_LEGALENTITY" hidden="1">"E_101100"</definedName>
    <definedName name="EV__MEMORYCVW__SES_PNLI_INTCOMANAGER_V01.XLT_MEASURES" hidden="1">"PERIODIC"</definedName>
    <definedName name="EV__MEMORYCVW__SES_PNLI_INTCOMANAGER_V01.XLT_SEGMENTS" hidden="1">"SEG_015"</definedName>
    <definedName name="EV__MEMORYCVW__SES_PNLI_INTCOMANAGER_V01.XLT_TIME" hidden="1">"2002.YR"</definedName>
    <definedName name="EV__MEMORYCVW__SES_PNLI_INTEREST_V02.XLS" hidden="1">"PLANNING"</definedName>
    <definedName name="EV__MEMORYCVW__SES_PNLI_INTEREST_V02.XLS_ACCDETAIL" hidden="1">"F_TOP"</definedName>
    <definedName name="EV__MEMORYCVW__SES_PNLI_INTEREST_V02.XLS_ACCOUNT" hidden="1">"L32"</definedName>
    <definedName name="EV__MEMORYCVW__SES_PNLI_INTEREST_V02.XLS_ACTIVEAPPLICATION" hidden="1">"PLANNING"</definedName>
    <definedName name="EV__MEMORYCVW__SES_PNLI_INTEREST_V02.XLS_CATEGORY" hidden="1">"BUDW"</definedName>
    <definedName name="EV__MEMORYCVW__SES_PNLI_INTEREST_V02.XLS_DATASRC" hidden="1">"INPUT"</definedName>
    <definedName name="EV__MEMORYCVW__SES_PNLI_INTEREST_V02.XLS_GROUPS" hidden="1">"C_100000"</definedName>
    <definedName name="EV__MEMORYCVW__SES_PNLI_INTEREST_V02.XLS_INTCO" hidden="1">"IC_000002"</definedName>
    <definedName name="EV__MEMORYCVW__SES_PNLI_INTEREST_V02.XLS_LEGALENTITY" hidden="1">"E_000002"</definedName>
    <definedName name="EV__MEMORYCVW__SES_PNLI_INTEREST_V02.XLS_MEASURES" hidden="1">"PERIODIC"</definedName>
    <definedName name="EV__MEMORYCVW__SES_PNLI_INTEREST_V02.XLS_SEGMENTS" hidden="1">"SEG_015"</definedName>
    <definedName name="EV__MEMORYCVW__SES_PNLI_INTEREST_V02.XLS_TIME" hidden="1">"2002.YR"</definedName>
    <definedName name="EV__MEMORYCVW__SES_PNLI_OPEX_V01.XLT" hidden="1">"PLANNING"</definedName>
    <definedName name="EV__MEMORYCVW__SES_PNLI_OPEX_V01.XLT_ACCDETAIL" hidden="1">"F_TOP"</definedName>
    <definedName name="EV__MEMORYCVW__SES_PNLI_OPEX_V01.XLT_ACCOUNT" hidden="1">"P61000"</definedName>
    <definedName name="EV__MEMORYCVW__SES_PNLI_OPEX_V01.XLT_ACTIVEAPPLICATION" hidden="1">"PLANNING"</definedName>
    <definedName name="EV__MEMORYCVW__SES_PNLI_OPEX_V01.XLT_CATEGORY" hidden="1">"BUDW"</definedName>
    <definedName name="EV__MEMORYCVW__SES_PNLI_OPEX_V01.XLT_DATASRC" hidden="1">"INPUT"</definedName>
    <definedName name="EV__MEMORYCVW__SES_PNLI_OPEX_V01.XLT_GROUPS" hidden="1">"C_100000"</definedName>
    <definedName name="EV__MEMORYCVW__SES_PNLI_OPEX_V01.XLT_INTCO" hidden="1">"IC_000003"</definedName>
    <definedName name="EV__MEMORYCVW__SES_PNLI_OPEX_V01.XLT_LEGALENTITY" hidden="1">"P_000006"</definedName>
    <definedName name="EV__MEMORYCVW__SES_PNLI_OPEX_V01.XLT_MEASURES" hidden="1">"PERIODIC"</definedName>
    <definedName name="EV__MEMORYCVW__SES_PNLI_OPEX_V01.XLT_SEGMENTS" hidden="1">"SEG_015"</definedName>
    <definedName name="EV__MEMORYCVW__SES_PNLI_OPEX_V01.XLT_TIME" hidden="1">"2002.YR"</definedName>
    <definedName name="EV__MEMORYCVW__SES_PNLI_PNLOP_V02.XLS" hidden="1">"PLANNING"</definedName>
    <definedName name="EV__MEMORYCVW__SES_PNLI_PNLOP_V02.XLS_ACCDETAIL" hidden="1">"F_TOP"</definedName>
    <definedName name="EV__MEMORYCVW__SES_PNLI_PNLOP_V02.XLS_ACCOUNT" hidden="1">"L32"</definedName>
    <definedName name="EV__MEMORYCVW__SES_PNLI_PNLOP_V02.XLS_ACTIVEAPPLICATION" hidden="1">"PLANNING"</definedName>
    <definedName name="EV__MEMORYCVW__SES_PNLI_PNLOP_V02.XLS_CATEGORY" hidden="1">"BPW"</definedName>
    <definedName name="EV__MEMORYCVW__SES_PNLI_PNLOP_V02.XLS_DATASRC" hidden="1">"INPUT"</definedName>
    <definedName name="EV__MEMORYCVW__SES_PNLI_PNLOP_V02.XLS_GROUPS" hidden="1">"C_100000"</definedName>
    <definedName name="EV__MEMORYCVW__SES_PNLI_PNLOP_V02.XLS_INTCO" hidden="1">"IC_000002"</definedName>
    <definedName name="EV__MEMORYCVW__SES_PNLI_PNLOP_V02.XLS_LEGALENTITY" hidden="1">"E_000002"</definedName>
    <definedName name="EV__MEMORYCVW__SES_PNLI_PNLOP_V02.XLS_MEASURES" hidden="1">"PERIODIC"</definedName>
    <definedName name="EV__MEMORYCVW__SES_PNLI_PNLOP_V02.XLS_SEGMENTS" hidden="1">"SEG_015"</definedName>
    <definedName name="EV__MEMORYCVW__SES_PNLI_PNLOP_V02.XLS_TIME" hidden="1">"2002.YR"</definedName>
    <definedName name="EV__MEMORYCVW__SES_PNLI_REVENUE_V02.XLS" hidden="1">"PLANNING"</definedName>
    <definedName name="EV__MEMORYCVW__SES_PNLI_REVENUE_V02.XLS_ACCDETAIL" hidden="1">"IC_L43900"</definedName>
    <definedName name="EV__MEMORYCVW__SES_PNLI_REVENUE_V02.XLS_ACCOUNT" hidden="1">"L32"</definedName>
    <definedName name="EV__MEMORYCVW__SES_PNLI_REVENUE_V02.XLS_ACTIVEAPPLICATION" hidden="1">"PLANNING"</definedName>
    <definedName name="EV__MEMORYCVW__SES_PNLI_REVENUE_V02.XLS_CATEGORY" hidden="1">"BPW"</definedName>
    <definedName name="EV__MEMORYCVW__SES_PNLI_REVENUE_V02.XLS_DATASRC" hidden="1">"INPUT"</definedName>
    <definedName name="EV__MEMORYCVW__SES_PNLI_REVENUE_V02.XLS_GROUPS" hidden="1">"C_100000"</definedName>
    <definedName name="EV__MEMORYCVW__SES_PNLI_REVENUE_V02.XLS_INTCO" hidden="1">"TPTOP"</definedName>
    <definedName name="EV__MEMORYCVW__SES_PNLI_REVENUE_V02.XLS_LEGALENTITY" hidden="1">"E_000030"</definedName>
    <definedName name="EV__MEMORYCVW__SES_PNLI_REVENUE_V02.XLS_MEASURES" hidden="1">"PERIODIC"</definedName>
    <definedName name="EV__MEMORYCVW__SES_PNLI_REVENUE_V02.XLS_SEGMENTS" hidden="1">"SEG_015"</definedName>
    <definedName name="EV__MEMORYCVW__SES_PNLI_REVENUE_V02.XLS_TIME" hidden="1">"2002.YR"</definedName>
    <definedName name="EV__MEMORYCVW__SES_PNLI_TAX_V04.XLT" hidden="1">"PLANNING"</definedName>
    <definedName name="EV__MEMORYCVW__SES_PNLI_TAX_V04.XLT_ACCDETAIL" hidden="1">"F_TOP"</definedName>
    <definedName name="EV__MEMORYCVW__SES_PNLI_TAX_V04.XLT_ACCOUNT" hidden="1">"L32"</definedName>
    <definedName name="EV__MEMORYCVW__SES_PNLI_TAX_V04.XLT_ACTIVEAPPLICATION" hidden="1">"PLANNING"</definedName>
    <definedName name="EV__MEMORYCVW__SES_PNLI_TAX_V04.XLT_CATEGORY" hidden="1">"BUDW"</definedName>
    <definedName name="EV__MEMORYCVW__SES_PNLI_TAX_V04.XLT_DATASRC" hidden="1">"INPUT"</definedName>
    <definedName name="EV__MEMORYCVW__SES_PNLI_TAX_V04.XLT_GROUPS" hidden="1">"C_100000"</definedName>
    <definedName name="EV__MEMORYCVW__SES_PNLI_TAX_V04.XLT_INTCO" hidden="1">"IC_000002"</definedName>
    <definedName name="EV__MEMORYCVW__SES_PNLI_TAX_V04.XLT_LEGALENTITY" hidden="1">"E_000002"</definedName>
    <definedName name="EV__MEMORYCVW__SES_PNLI_TAX_V04.XLT_MEASURES" hidden="1">"PERIODIC"</definedName>
    <definedName name="EV__MEMORYCVW__SES_PNLI_TAX_V04.XLT_SEGMENTS" hidden="1">"SEG_015"</definedName>
    <definedName name="EV__MEMORYCVW__SES_PNLI_TAX_V04.XLT_TIME" hidden="1">"2002.YR"</definedName>
    <definedName name="EV__MEMORYCVW__SES_PNLR_INTCOMANAGER_V011" hidden="1">"PLANNING"</definedName>
    <definedName name="EV__MEMORYCVW__SES_PNLR_INTCOMANAGER_V011_ACCDETAIL" hidden="1">"F_TOP"</definedName>
    <definedName name="EV__MEMORYCVW__SES_PNLR_INTCOMANAGER_V011_ACCOUNT" hidden="1">"L32"</definedName>
    <definedName name="EV__MEMORYCVW__SES_PNLR_INTCOMANAGER_V011_ACTIVEAPPLICATION" hidden="1">"PLANNING"</definedName>
    <definedName name="EV__MEMORYCVW__SES_PNLR_INTCOMANAGER_V011_CATEGORY" hidden="1">"BPW"</definedName>
    <definedName name="EV__MEMORYCVW__SES_PNLR_INTCOMANAGER_V011_DATASRC" hidden="1">"INPUT"</definedName>
    <definedName name="EV__MEMORYCVW__SES_PNLR_INTCOMANAGER_V011_GROUPS" hidden="1">"C_100000"</definedName>
    <definedName name="EV__MEMORYCVW__SES_PNLR_INTCOMANAGER_V011_INTCO" hidden="1">"IC_000002"</definedName>
    <definedName name="EV__MEMORYCVW__SES_PNLR_INTCOMANAGER_V011_LEGALENTITY" hidden="1">"E_000030"</definedName>
    <definedName name="EV__MEMORYCVW__SES_PNLR_INTCOMANAGER_V011_MEASURES" hidden="1">"PERIODIC"</definedName>
    <definedName name="EV__MEMORYCVW__SES_PNLR_INTCOMANAGER_V011_SEGMENTS" hidden="1">"SEG_015"</definedName>
    <definedName name="EV__MEMORYCVW__SES_PNLR_INTCOMANAGER_V011_TIME" hidden="1">"2002.YR"</definedName>
    <definedName name="EV__MEMORYCVW__SES_REPORTPNLMONTHLY_V011" hidden="1">"PLANNING"</definedName>
    <definedName name="EV__MEMORYCVW__SES_REPORTPNLMONTHLY_V011_ACCDETAIL" hidden="1">"F_TOP"</definedName>
    <definedName name="EV__MEMORYCVW__SES_REPORTPNLMONTHLY_V011_ACCOUNT" hidden="1">"A28900"</definedName>
    <definedName name="EV__MEMORYCVW__SES_REPORTPNLMONTHLY_V011_ACTIVEAPPLICATION" hidden="1">"PLANNING"</definedName>
    <definedName name="EV__MEMORYCVW__SES_REPORTPNLMONTHLY_V011_CATEGORY" hidden="1">"BPW"</definedName>
    <definedName name="EV__MEMORYCVW__SES_REPORTPNLMONTHLY_V011_DATASRC" hidden="1">"INPUT"</definedName>
    <definedName name="EV__MEMORYCVW__SES_REPORTPNLMONTHLY_V011_GROUPS" hidden="1">"C_100000"</definedName>
    <definedName name="EV__MEMORYCVW__SES_REPORTPNLMONTHLY_V011_INTCO" hidden="1">"IC_000060"</definedName>
    <definedName name="EV__MEMORYCVW__SES_REPORTPNLMONTHLY_V011_LEGALENTITY" hidden="1">"E_101100"</definedName>
    <definedName name="EV__MEMORYCVW__SES_REPORTPNLMONTHLY_V011_MEASURES" hidden="1">"PERIODIC"</definedName>
    <definedName name="EV__MEMORYCVW__SES_REPORTPNLMONTHLY_V011_SEGMENTS" hidden="1">"SEG_015"</definedName>
    <definedName name="EV__MEMORYCVW__SES_REPORTPNLMONTHLY_V011_TIME" hidden="1">"2002.YR"</definedName>
    <definedName name="EV__MEMORYCVW__WEM_SES_PLANNINGMANAGERV01.XLT" hidden="1">"PLANNING"</definedName>
    <definedName name="EV__MEMORYCVW__WEM_SES_PLANNINGMANAGERV01.XLT_ACCDETAIL" hidden="1">"F_TOP"</definedName>
    <definedName name="EV__MEMORYCVW__WEM_SES_PLANNINGMANAGERV01.XLT_ACCOUNT" hidden="1">"L32"</definedName>
    <definedName name="EV__MEMORYCVW__WEM_SES_PLANNINGMANAGERV01.XLT_ACTIVEAPPLICATION" hidden="1">"PLANNING"</definedName>
    <definedName name="EV__MEMORYCVW__WEM_SES_PLANNINGMANAGERV01.XLT_CATEGORY" hidden="1">"BPW"</definedName>
    <definedName name="EV__MEMORYCVW__WEM_SES_PLANNINGMANAGERV01.XLT_DATASRC" hidden="1">"INPUT"</definedName>
    <definedName name="EV__MEMORYCVW__WEM_SES_PLANNINGMANAGERV01.XLT_GROUPS" hidden="1">"C_100000"</definedName>
    <definedName name="EV__MEMORYCVW__WEM_SES_PLANNINGMANAGERV01.XLT_INTCO" hidden="1">"IC_000002"</definedName>
    <definedName name="EV__MEMORYCVW__WEM_SES_PLANNINGMANAGERV01.XLT_LEGALENTITY" hidden="1">"E_101000"</definedName>
    <definedName name="EV__MEMORYCVW__WEM_SES_PLANNINGMANAGERV01.XLT_MEASURES" hidden="1">"PERIODIC"</definedName>
    <definedName name="EV__MEMORYCVW__WEM_SES_PLANNINGMANAGERV01.XLT_SEGMENTS" hidden="1">"SEG_015"</definedName>
    <definedName name="EV__MEMORYCVW__WEM_SES_PLANNINGMANAGERV01.XLT_TIME" hidden="1">"2002.YR"</definedName>
    <definedName name="EV__MEMORYCVW__WEM_SES_PLANNINGMANAGERV011" hidden="1">"PLANNING"</definedName>
    <definedName name="EV__MEMORYCVW__WEM_SES_PLANNINGMANAGERV011_ACCDETAIL" hidden="1">"F_NONE"</definedName>
    <definedName name="EV__MEMORYCVW__WEM_SES_PLANNINGMANAGERV011_ACCOUNT" hidden="1">"P7"</definedName>
    <definedName name="EV__MEMORYCVW__WEM_SES_PLANNINGMANAGERV011_ACTIVEAPPLICATION" hidden="1">"PLANNING"</definedName>
    <definedName name="EV__MEMORYCVW__WEM_SES_PLANNINGMANAGERV011_CATEGORY" hidden="1">"BUDW"</definedName>
    <definedName name="EV__MEMORYCVW__WEM_SES_PLANNINGMANAGERV011_DATASRC" hidden="1">"DATATYPE"</definedName>
    <definedName name="EV__MEMORYCVW__WEM_SES_PLANNINGMANAGERV011_GROUPS" hidden="1">"LC"</definedName>
    <definedName name="EV__MEMORYCVW__WEM_SES_PLANNINGMANAGERV011_INTCO" hidden="1">"TPTOP"</definedName>
    <definedName name="EV__MEMORYCVW__WEM_SES_PLANNINGMANAGERV011_LEGALENTITY" hidden="1">"E_000003"</definedName>
    <definedName name="EV__MEMORYCVW__WEM_SES_PLANNINGMANAGERV011_MEASURES" hidden="1">"PERIODIC"</definedName>
    <definedName name="EV__MEMORYCVW__WEM_SES_PLANNINGMANAGERV011_SEGMENTS" hidden="1">"TOT_SEG"</definedName>
    <definedName name="EV__MEMORYCVW__WEM_SES_PLANNINGMANAGERV011_TIME" hidden="1">"2006.YR"</definedName>
    <definedName name="EV__MEMORYCVW__WEM_SES_PLANNINGMGRV011" hidden="1">"PLANNING"</definedName>
    <definedName name="EV__MEMORYCVW__WEM_SES_PLANNINGMGRV011_ACCDETAIL" hidden="1">"F_NONE"</definedName>
    <definedName name="EV__MEMORYCVW__WEM_SES_PLANNINGMGRV011_ACCOUNT" hidden="1">"P63100"</definedName>
    <definedName name="EV__MEMORYCVW__WEM_SES_PLANNINGMGRV011_ACTIVEAPPLICATION" hidden="1">"PLANNING"</definedName>
    <definedName name="EV__MEMORYCVW__WEM_SES_PLANNINGMGRV011_CATEGORY" hidden="1">"BPW"</definedName>
    <definedName name="EV__MEMORYCVW__WEM_SES_PLANNINGMGRV011_DATASRC" hidden="1">"DATATYPE"</definedName>
    <definedName name="EV__MEMORYCVW__WEM_SES_PLANNINGMGRV011_GROUPS" hidden="1">"C_100000"</definedName>
    <definedName name="EV__MEMORYCVW__WEM_SES_PLANNINGMGRV011_INTCO" hidden="1">"IC_000002"</definedName>
    <definedName name="EV__MEMORYCVW__WEM_SES_PLANNINGMGRV011_LEGALENTITY" hidden="1">"E_000030"</definedName>
    <definedName name="EV__MEMORYCVW__WEM_SES_PLANNINGMGRV011_MEASURES" hidden="1">"PERIODIC"</definedName>
    <definedName name="EV__MEMORYCVW__WEM_SES_PLANNINGMGRV011_SEGMENTS" hidden="1">"SEG_015"</definedName>
    <definedName name="EV__MEMORYCVW__WEM_SES_PLANNINGMGRV011_TIME" hidden="1">"2002.YR"</definedName>
    <definedName name="EV__MEMORYCVW__WEM_SES_PLANNINGUSERV01.XLS" hidden="1">"PLANNING"</definedName>
    <definedName name="EV__MEMORYCVW__WEM_SES_PLANNINGUSERV01.XLS_ACCDETAIL" hidden="1">"F_TOP"</definedName>
    <definedName name="EV__MEMORYCVW__WEM_SES_PLANNINGUSERV01.XLS_ACCOUNT" hidden="1">"A32000"</definedName>
    <definedName name="EV__MEMORYCVW__WEM_SES_PLANNINGUSERV01.XLS_ACTIVEAPPLICATION" hidden="1">"PLANNING"</definedName>
    <definedName name="EV__MEMORYCVW__WEM_SES_PLANNINGUSERV01.XLS_CATEGORY" hidden="1">"BUDW"</definedName>
    <definedName name="EV__MEMORYCVW__WEM_SES_PLANNINGUSERV01.XLS_DATASRC" hidden="1">"INPUT"</definedName>
    <definedName name="EV__MEMORYCVW__WEM_SES_PLANNINGUSERV01.XLS_GROUPS" hidden="1">"C_100000"</definedName>
    <definedName name="EV__MEMORYCVW__WEM_SES_PLANNINGUSERV01.XLS_INTCO" hidden="1">"IC_000002"</definedName>
    <definedName name="EV__MEMORYCVW__WEM_SES_PLANNINGUSERV01.XLS_LEGALENTITY" hidden="1">"E_000028"</definedName>
    <definedName name="EV__MEMORYCVW__WEM_SES_PLANNINGUSERV01.XLS_MEASURES" hidden="1">"PERIODIC"</definedName>
    <definedName name="EV__MEMORYCVW__WEM_SES_PLANNINGUSERV01.XLS_SEGMENTS" hidden="1">"SEG_015"</definedName>
    <definedName name="EV__MEMORYCVW__WEM_SES_PLANNINGUSERV01.XLS_TIME" hidden="1">"2002.YR"</definedName>
    <definedName name="EV__MEMORYCVW__WEM_SES_PLANNINGUSERV011" hidden="1">"PLANNING"</definedName>
    <definedName name="EV__MEMORYCVW__WEM_SES_PLANNINGUSERV011_ACCDETAIL" hidden="1">"F_TOP"</definedName>
    <definedName name="EV__MEMORYCVW__WEM_SES_PLANNINGUSERV011_ACCOUNT" hidden="1">"TotalAcc"</definedName>
    <definedName name="EV__MEMORYCVW__WEM_SES_PLANNINGUSERV011_ACTIVEAPPLICATION" hidden="1">"PLANNING"</definedName>
    <definedName name="EV__MEMORYCVW__WEM_SES_PLANNINGUSERV011_CATEGORY" hidden="1">"BPW"</definedName>
    <definedName name="EV__MEMORYCVW__WEM_SES_PLANNINGUSERV011_DATASRC" hidden="1">"DATATYPE"</definedName>
    <definedName name="EV__MEMORYCVW__WEM_SES_PLANNINGUSERV011_GROUPS" hidden="1">"C_100000"</definedName>
    <definedName name="EV__MEMORYCVW__WEM_SES_PLANNINGUSERV011_INTCO" hidden="1">"TPTOP"</definedName>
    <definedName name="EV__MEMORYCVW__WEM_SES_PLANNINGUSERV011_LEGALENTITY" hidden="1">"E_000007"</definedName>
    <definedName name="EV__MEMORYCVW__WEM_SES_PLANNINGUSERV011_MEASURES" hidden="1">"PERIODIC"</definedName>
    <definedName name="EV__MEMORYCVW__WEM_SES_PLANNINGUSERV011_SEGMENTS" hidden="1">"TOT_SEG"</definedName>
    <definedName name="EV__MEMORYCVW__WEM_SES_PLANNINGUSERV011_TIME" hidden="1">"2002.YR"</definedName>
    <definedName name="EV__WBEVMODE__" hidden="1">1</definedName>
    <definedName name="EV__WBREFOPTIONS__" hidden="1">134217791</definedName>
    <definedName name="EV__WBVERSION__" hidden="1">0</definedName>
    <definedName name="EV__WSINFO__" hidden="1">"emily"</definedName>
    <definedName name="fd" localSheetId="4" hidden="1">'[6]Chart Data'!#REF!</definedName>
    <definedName name="fd" hidden="1">'[6]Chart Data'!#REF!</definedName>
    <definedName name="Graph1" hidden="1">'[8]Key Financial Highlights'!$AR$224:$AT$224</definedName>
    <definedName name="Graph2" hidden="1">'[8]Key Financial Highlights'!$AR$225:$AT$225</definedName>
    <definedName name="Graph3" hidden="1">'[8]Key Financial Highlights'!$AR$226:$AT$226</definedName>
    <definedName name="Graph4" hidden="1">'[8]Key Financial Highlights'!$AR$223:$AT$223</definedName>
    <definedName name="K2__EVCOMOPTS__" hidden="1">10</definedName>
    <definedName name="K2_WBEVMODE" hidden="1">0</definedName>
    <definedName name="MEWarning" hidden="1">0</definedName>
    <definedName name="newtabe" localSheetId="4" hidden="1">[1]Sheet1!#REF!</definedName>
    <definedName name="newtabe" hidden="1">[1]Sheet1!#REF!</definedName>
    <definedName name="RiskAfterRecalcMacro" hidden="1">"Refresh_Iteration"</definedName>
    <definedName name="RiskAfterSimMacro" hidden="1">"Complete_Simulation"</definedName>
    <definedName name="RiskBeforeRecalcMacro" hidden="1">""</definedName>
    <definedName name="RiskBeforeSimMacro" hidden="1">"Before_Simulation"</definedName>
    <definedName name="RiskCollectDistributionSamples" hidden="1">0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30000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TRUE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WACC" hidden="1">{"Pulp Production",#N/A,FALSE,"Pulp";"Pulp Earnings",#N/A,FALSE,"Pulp"}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nnualpl." hidden="1">{#N/A,#N/A,FALSE,"Sheet1"}</definedName>
    <definedName name="wrn.annualpll." hidden="1">{#N/A,#N/A,FALSE,"Sheet1"}</definedName>
    <definedName name="wrn.back" hidden="1">{"Back Page",#N/A,FALSE,"Front and Back"}</definedName>
    <definedName name="wrn.Back._.Page." hidden="1">{"Back Page",#N/A,FALSE,"Front and Back"}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Detailed._.P._.and._.L." hidden="1">{"P and L Detail Page 1",#N/A,FALSE,"Data";"P and L Detail Page 2",#N/A,FALSE,"Data"}</definedName>
    <definedName name="wrn.Financial._.Output." hidden="1">{"P and L",#N/A,FALSE,"Financial Output";"Cashflow",#N/A,FALSE,"Financial Output";"Balance Sheet",#N/A,FALSE,"Financial Output"}</definedName>
    <definedName name="wrn.Five._.Year._.Record." hidden="1">{"Five Year Record",#N/A,FALSE,"Front and Back"}</definedName>
    <definedName name="wrn.Front._.Page." hidden="1">{"Front Page",#N/A,FALSE,"Front and Back"}</definedName>
    <definedName name="wrn.Geographic._.Trends." hidden="1">{"Geographic P1",#N/A,FALSE,"Division &amp; Geog"}</definedName>
    <definedName name="wrn.Nico." hidden="1">{#N/A,#N/A,TRUE,"Cover";#N/A,#N/A,TRUE,"Transaction Summary";#N/A,#N/A,TRUE,"Earnings Impact";#N/A,#N/A,TRUE,"accretion dilution"}</definedName>
    <definedName name="wrn.Pulp." hidden="1">{"Pulp Production",#N/A,FALSE,"Pulp";"Pulp Earnings",#N/A,FALSE,"Pulp"}</definedName>
    <definedName name="wrn.Report." hidden="1">{#N/A,#N/A,FALSE,"Summary";#N/A,#N/A,FALSE,"BS";#N/A,#N/A,FALSE,"IS";#N/A,#N/A,FALSE,"CF";#N/A,#N/A,FALSE,"DebtSchedule";#N/A,#N/A,FALSE,"Depreciation";#N/A,#N/A,FALSE,"Taxes";#N/A,#N/A,FALSE,"Assumptions";#N/A,#N/A,FALSE,"Covenants";#N/A,#N/A,FALSE,"Disc CF";#N/A,#N/A,FALSE,"Dividend Discount Model";#N/A,#N/A,FALSE,"PF EPS Impact";#N/A,#N/A,FALSE,"Input";#N/A,#N/A,FALSE,"Cost of Debt";#N/A,#N/A,FALSE,"WACC";#N/A,#N/A,FALSE,"DCF_Assum";#N/A,#N/A,FALSE,"DCF_Check"}</definedName>
    <definedName name="xx" hidden="1">'[8]Key Financial Highlights'!$AS$224:$AS$226</definedName>
    <definedName name="xxx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yyy" hidden="1">'[8]Key Financial Highlights'!$AR$224:$AT$224</definedName>
    <definedName name="z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6" i="1"/>
  <c r="B43" i="1"/>
  <c r="L44" i="2" l="1"/>
  <c r="L35" i="2"/>
  <c r="L46" i="2" l="1"/>
  <c r="L48" i="2" s="1"/>
  <c r="C3" i="3" l="1"/>
  <c r="D3" i="3"/>
  <c r="E3" i="3"/>
  <c r="F3" i="3"/>
  <c r="G3" i="3"/>
  <c r="H3" i="3"/>
  <c r="I3" i="3"/>
  <c r="J3" i="3"/>
  <c r="K3" i="3"/>
  <c r="K44" i="2" l="1"/>
  <c r="K35" i="2"/>
  <c r="J44" i="2"/>
  <c r="I44" i="2"/>
  <c r="H44" i="2"/>
  <c r="G44" i="2"/>
  <c r="F44" i="2"/>
  <c r="E44" i="2"/>
  <c r="D44" i="2"/>
  <c r="C44" i="2"/>
  <c r="J35" i="2"/>
  <c r="I35" i="2"/>
  <c r="I46" i="2" s="1"/>
  <c r="I48" i="2" s="1"/>
  <c r="H35" i="2"/>
  <c r="H46" i="2" s="1"/>
  <c r="G35" i="2"/>
  <c r="F35" i="2"/>
  <c r="E35" i="2"/>
  <c r="D32" i="2"/>
  <c r="D35" i="2" s="1"/>
  <c r="C32" i="2"/>
  <c r="C35" i="2" s="1"/>
  <c r="K46" i="2" l="1"/>
  <c r="J46" i="2"/>
  <c r="G46" i="2"/>
  <c r="G48" i="2"/>
  <c r="D46" i="2"/>
  <c r="D48" i="2" s="1"/>
  <c r="C46" i="2"/>
  <c r="C48" i="2" s="1"/>
  <c r="E46" i="2"/>
  <c r="E48" i="2" s="1"/>
  <c r="H48" i="2"/>
  <c r="F46" i="2"/>
  <c r="F48" i="2" s="1"/>
  <c r="J48" i="2"/>
  <c r="K48" i="2"/>
</calcChain>
</file>

<file path=xl/sharedStrings.xml><?xml version="1.0" encoding="utf-8"?>
<sst xmlns="http://schemas.openxmlformats.org/spreadsheetml/2006/main" count="216" uniqueCount="145">
  <si>
    <t>In millions of euro / as reported</t>
  </si>
  <si>
    <t>Revenue</t>
  </si>
  <si>
    <t>Cost of sales</t>
  </si>
  <si>
    <t>Staff costs</t>
  </si>
  <si>
    <t>Other operating expenses</t>
  </si>
  <si>
    <t>Operating expenses</t>
  </si>
  <si>
    <t>EBITDA</t>
  </si>
  <si>
    <t xml:space="preserve">Depreciation expense </t>
  </si>
  <si>
    <t>Amortisation expense</t>
  </si>
  <si>
    <t>Operating profit before gain on deemed disposal of equity interest</t>
  </si>
  <si>
    <t>Gain on deemed disposal of equity interest</t>
  </si>
  <si>
    <t xml:space="preserve">Operating profit </t>
  </si>
  <si>
    <t>Finance income</t>
  </si>
  <si>
    <t>Finance costs</t>
  </si>
  <si>
    <t>Net financing costs</t>
  </si>
  <si>
    <t>Profit before tax</t>
  </si>
  <si>
    <t>Profit after tax</t>
  </si>
  <si>
    <t>Share of associates’ result, net of tax</t>
  </si>
  <si>
    <t xml:space="preserve">Profit from continuing operations </t>
  </si>
  <si>
    <t>Discontinued operations</t>
  </si>
  <si>
    <t>Loss after tax from discontinued operations</t>
  </si>
  <si>
    <t xml:space="preserve">Profit for the year </t>
  </si>
  <si>
    <t>Profit attributable to:</t>
  </si>
  <si>
    <t>Non-controlling interests</t>
  </si>
  <si>
    <t>Owners of the parent</t>
  </si>
  <si>
    <t>Earnings per share (in euro)</t>
  </si>
  <si>
    <t>Class A shares</t>
  </si>
  <si>
    <t>Class B shares</t>
  </si>
  <si>
    <t>Dividend per share (in euro)</t>
  </si>
  <si>
    <t>EBITDA %</t>
  </si>
  <si>
    <t>Operating profit %</t>
  </si>
  <si>
    <t>ETR %</t>
  </si>
  <si>
    <t>Property, plant and equipment</t>
  </si>
  <si>
    <t>Assets in the course of construction</t>
  </si>
  <si>
    <t>Intangible assets</t>
  </si>
  <si>
    <t>Investment in associates</t>
  </si>
  <si>
    <t>Other financial assets</t>
  </si>
  <si>
    <t>Trade and other receivables</t>
  </si>
  <si>
    <t>Deferred customer contract costs</t>
  </si>
  <si>
    <t>Deferred tax assets</t>
  </si>
  <si>
    <t>Total non-current assets</t>
  </si>
  <si>
    <t>Inventories</t>
  </si>
  <si>
    <t>Prepayments</t>
  </si>
  <si>
    <t>Derivatives</t>
  </si>
  <si>
    <t>Income tax receivable</t>
  </si>
  <si>
    <t>Cash and equivalents</t>
  </si>
  <si>
    <t>Total current assets</t>
  </si>
  <si>
    <t>Assets of disposal group classified as held for sale</t>
  </si>
  <si>
    <t>Total assets</t>
  </si>
  <si>
    <t>Equity attributable to the owners of the parent</t>
  </si>
  <si>
    <t>Total equity</t>
  </si>
  <si>
    <t>Borrowings</t>
  </si>
  <si>
    <t>Provisions</t>
  </si>
  <si>
    <t>Deferred income</t>
  </si>
  <si>
    <t xml:space="preserve">Deferred tax liabilities </t>
  </si>
  <si>
    <t xml:space="preserve">Other long-term liabilities </t>
  </si>
  <si>
    <t xml:space="preserve">Total non-current liabilities </t>
  </si>
  <si>
    <t xml:space="preserve">Trade and other payables </t>
  </si>
  <si>
    <t xml:space="preserve">Income tax liabilities  </t>
  </si>
  <si>
    <t xml:space="preserve">Total current liabilities </t>
  </si>
  <si>
    <t>Liabilities associated with the assets classified as held for sale</t>
  </si>
  <si>
    <t xml:space="preserve">Total liabilities </t>
  </si>
  <si>
    <t xml:space="preserve">Total equity and liabilities </t>
  </si>
  <si>
    <t>Taxes paid during the year</t>
  </si>
  <si>
    <t>Interest expense</t>
  </si>
  <si>
    <t>Loan repayment fees</t>
  </si>
  <si>
    <t>Depreciation, impairment and amortisation expense</t>
  </si>
  <si>
    <t>Amortisation of client upfront payments</t>
  </si>
  <si>
    <t>Other non-cash items in consolidated income statement</t>
  </si>
  <si>
    <t>Consolidated operating profit before working capital changes</t>
  </si>
  <si>
    <t>Changes in working capital</t>
  </si>
  <si>
    <t>Net operating cash flow</t>
  </si>
  <si>
    <t>Payments for purchases of intangible assets</t>
  </si>
  <si>
    <t>Payments for purchases of tangible assets, net of proceeds from disposals</t>
  </si>
  <si>
    <t>Payments or proceeds of / for acquisition of subsidiary, net of cash acquired</t>
  </si>
  <si>
    <t>Proceeds from disposal of tangible assets</t>
  </si>
  <si>
    <t>Net investment in equity-accounted investments</t>
  </si>
  <si>
    <t>Other investing activities</t>
  </si>
  <si>
    <t>Cash flow from investing activities</t>
  </si>
  <si>
    <t>Proceeds from borrowings</t>
  </si>
  <si>
    <t>Repayment of borrowings</t>
  </si>
  <si>
    <t>Dividends paid on ordinary shares, net of dividends received on treasury shares</t>
  </si>
  <si>
    <t>Equity contribution by non-controlling interests</t>
  </si>
  <si>
    <t>Issue of shares, net of the contribution in kind</t>
  </si>
  <si>
    <t xml:space="preserve">Payments for acquisition of treasury shares </t>
  </si>
  <si>
    <t>Proceeds from treasury shares sold and exercise of stock options</t>
  </si>
  <si>
    <t>Other financing activities</t>
  </si>
  <si>
    <t>Cash flow from financing activities</t>
  </si>
  <si>
    <t xml:space="preserve">Net foreign exchange movements </t>
  </si>
  <si>
    <t>Cash and equivalents at beginning of the year</t>
  </si>
  <si>
    <t xml:space="preserve">Net increase/(decrease) in cash and equivalents </t>
  </si>
  <si>
    <t>Cash and equivalents at end of the year</t>
  </si>
  <si>
    <t>Lease liabilities</t>
  </si>
  <si>
    <t>Fixed assets suppliers</t>
  </si>
  <si>
    <t>Lease payments</t>
  </si>
  <si>
    <t>Proceeds from perpetual bond, net of transaction costs</t>
  </si>
  <si>
    <t xml:space="preserve">Coupon paid on perpetual bond </t>
  </si>
  <si>
    <t> In EUR million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</si>
  <si>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</si>
  <si>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</si>
  <si>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</si>
  <si>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</si>
  <si>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</si>
  <si>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</si>
  <si>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</si>
  <si>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</si>
  <si>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Average USD exchange rate</t>
  </si>
  <si>
    <t>- Underlying</t>
  </si>
  <si>
    <t>- Periodic</t>
  </si>
  <si>
    <t>Total Video</t>
  </si>
  <si>
    <t>Government</t>
  </si>
  <si>
    <t>Fixed Data</t>
  </si>
  <si>
    <t>Mobility</t>
  </si>
  <si>
    <t>Total Networks</t>
  </si>
  <si>
    <t>Sub-total</t>
  </si>
  <si>
    <t>Other</t>
  </si>
  <si>
    <t>Group total</t>
  </si>
  <si>
    <t>Q1 2019</t>
  </si>
  <si>
    <t>Q2 2019</t>
  </si>
  <si>
    <t>Q1 2016</t>
  </si>
  <si>
    <t>Q2 2016</t>
  </si>
  <si>
    <t>Q3 2016</t>
  </si>
  <si>
    <t>Q4 2016</t>
  </si>
  <si>
    <t>Q3 2019</t>
  </si>
  <si>
    <t xml:space="preserve">QUARTERLY REVENUE BY VERTICAL (AT CONSTANT FX) </t>
  </si>
  <si>
    <t>Q4 2019</t>
  </si>
  <si>
    <t xml:space="preserve">QUARTERLY REVENUE BY VERTICAL (AT REPORTED FX) </t>
  </si>
  <si>
    <t>Income tax benefit/ (expense)</t>
  </si>
  <si>
    <t>Q1 2020</t>
  </si>
  <si>
    <t>Q2 2020</t>
  </si>
  <si>
    <t>Q3 2020</t>
  </si>
  <si>
    <t>Q4 2020</t>
  </si>
  <si>
    <t>Average EUR/USD FX rate</t>
  </si>
  <si>
    <t>US C-band repurposing</t>
  </si>
  <si>
    <t>Impairment expense</t>
  </si>
  <si>
    <t>Adjusted EBITDA</t>
  </si>
  <si>
    <t>US C-band operating expenses</t>
  </si>
  <si>
    <t>Restructuring expenses</t>
  </si>
  <si>
    <t>Free cash flow before financing activities</t>
  </si>
  <si>
    <t>Interest paid on borrowings</t>
  </si>
  <si>
    <t>Free cash flow before equity distributions and treasury activities</t>
  </si>
  <si>
    <t>EUR/USD FX closing rate for the balance sheet</t>
  </si>
  <si>
    <t>Q1 2021</t>
  </si>
  <si>
    <t>USD exchange rate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</si>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</sst>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0.0%"/>
    <numFmt numFmtId="167" formatCode="#,##0_);\(#,##0\);_(&quot;-- &quot;;_(@_)"/>
    <numFmt numFmtId="168" formatCode="#,##0,,_);\(#,##0,,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91D2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7"/>
      <color rgb="FF00000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FFFF"/>
      </right>
      <top style="medium">
        <color rgb="FF0091D2"/>
      </top>
      <bottom style="medium">
        <color indexed="64"/>
      </bottom>
      <diagonal/>
    </border>
    <border>
      <left/>
      <right/>
      <top style="medium">
        <color rgb="FF0091D2"/>
      </top>
      <bottom style="medium">
        <color indexed="64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/>
      <right style="thick">
        <color rgb="FFFFFFFF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" fontId="11" fillId="0" borderId="0"/>
    <xf numFmtId="3" fontId="11" fillId="0" borderId="0"/>
    <xf numFmtId="16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4" fontId="5" fillId="2" borderId="4" xfId="0" applyNumberFormat="1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3" fillId="0" borderId="6" xfId="0" applyFont="1" applyBorder="1" applyAlignment="1">
      <alignment vertical="center"/>
    </xf>
    <xf numFmtId="0" fontId="8" fillId="2" borderId="4" xfId="0" applyFont="1" applyFill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12" fillId="0" borderId="0" xfId="0" applyFont="1"/>
    <xf numFmtId="0" fontId="0" fillId="0" borderId="0" xfId="0" applyAlignment="1"/>
    <xf numFmtId="0" fontId="3" fillId="0" borderId="4" xfId="0" applyFont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5" fontId="4" fillId="0" borderId="3" xfId="0" applyNumberFormat="1" applyFont="1" applyBorder="1" applyAlignment="1">
      <alignment horizontal="left" vertical="center"/>
    </xf>
    <xf numFmtId="0" fontId="5" fillId="6" borderId="4" xfId="0" applyFont="1" applyFill="1" applyBorder="1" applyAlignment="1">
      <alignment horizontal="justify" vertical="center"/>
    </xf>
    <xf numFmtId="0" fontId="0" fillId="6" borderId="0" xfId="0" applyFill="1"/>
    <xf numFmtId="0" fontId="12" fillId="0" borderId="0" xfId="0" applyFont="1" applyAlignment="1">
      <alignment horizontal="left"/>
    </xf>
    <xf numFmtId="2" fontId="4" fillId="0" borderId="3" xfId="0" applyNumberFormat="1" applyFont="1" applyBorder="1" applyAlignment="1">
      <alignment horizontal="left" vertical="center"/>
    </xf>
    <xf numFmtId="167" fontId="3" fillId="0" borderId="5" xfId="0" applyNumberFormat="1" applyFont="1" applyBorder="1" applyAlignment="1">
      <alignment horizontal="left" vertical="center" wrapText="1"/>
    </xf>
    <xf numFmtId="167" fontId="3" fillId="2" borderId="5" xfId="0" applyNumberFormat="1" applyFont="1" applyFill="1" applyBorder="1" applyAlignment="1">
      <alignment horizontal="left" vertical="center" wrapText="1"/>
    </xf>
    <xf numFmtId="167" fontId="3" fillId="2" borderId="8" xfId="0" applyNumberFormat="1" applyFont="1" applyFill="1" applyBorder="1" applyAlignment="1">
      <alignment horizontal="left" vertical="center" wrapText="1"/>
    </xf>
    <xf numFmtId="167" fontId="6" fillId="2" borderId="4" xfId="0" applyNumberFormat="1" applyFont="1" applyFill="1" applyBorder="1" applyAlignment="1">
      <alignment horizontal="left" vertical="center"/>
    </xf>
    <xf numFmtId="167" fontId="3" fillId="2" borderId="5" xfId="0" applyNumberFormat="1" applyFont="1" applyFill="1" applyBorder="1" applyAlignment="1">
      <alignment horizontal="left" vertical="center"/>
    </xf>
    <xf numFmtId="167" fontId="6" fillId="6" borderId="4" xfId="0" applyNumberFormat="1" applyFont="1" applyFill="1" applyBorder="1" applyAlignment="1">
      <alignment horizontal="left" vertical="center"/>
    </xf>
    <xf numFmtId="167" fontId="3" fillId="6" borderId="5" xfId="0" applyNumberFormat="1" applyFont="1" applyFill="1" applyBorder="1" applyAlignment="1">
      <alignment horizontal="left" vertical="center"/>
    </xf>
    <xf numFmtId="167" fontId="6" fillId="0" borderId="4" xfId="0" applyNumberFormat="1" applyFont="1" applyBorder="1" applyAlignment="1">
      <alignment horizontal="left" vertical="center"/>
    </xf>
    <xf numFmtId="167" fontId="3" fillId="0" borderId="5" xfId="0" applyNumberFormat="1" applyFont="1" applyBorder="1" applyAlignment="1">
      <alignment horizontal="left" vertical="center"/>
    </xf>
    <xf numFmtId="167" fontId="3" fillId="2" borderId="4" xfId="0" applyNumberFormat="1" applyFont="1" applyFill="1" applyBorder="1" applyAlignment="1">
      <alignment horizontal="left" vertical="center"/>
    </xf>
    <xf numFmtId="167" fontId="3" fillId="0" borderId="6" xfId="0" applyNumberFormat="1" applyFont="1" applyBorder="1" applyAlignment="1">
      <alignment horizontal="left" vertical="center"/>
    </xf>
    <xf numFmtId="167" fontId="3" fillId="0" borderId="5" xfId="0" applyNumberFormat="1" applyFont="1" applyFill="1" applyBorder="1" applyAlignment="1">
      <alignment horizontal="left" vertical="center"/>
    </xf>
    <xf numFmtId="37" fontId="6" fillId="0" borderId="4" xfId="0" applyNumberFormat="1" applyFont="1" applyBorder="1" applyAlignment="1">
      <alignment horizontal="left" vertical="center"/>
    </xf>
    <xf numFmtId="37" fontId="3" fillId="0" borderId="5" xfId="0" applyNumberFormat="1" applyFont="1" applyBorder="1" applyAlignment="1">
      <alignment horizontal="left" vertical="center"/>
    </xf>
    <xf numFmtId="39" fontId="6" fillId="0" borderId="4" xfId="0" applyNumberFormat="1" applyFont="1" applyBorder="1" applyAlignment="1">
      <alignment horizontal="left" vertical="center"/>
    </xf>
    <xf numFmtId="39" fontId="3" fillId="0" borderId="5" xfId="0" applyNumberFormat="1" applyFont="1" applyBorder="1" applyAlignment="1">
      <alignment horizontal="left" vertical="center"/>
    </xf>
    <xf numFmtId="39" fontId="3" fillId="6" borderId="5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66" fontId="4" fillId="2" borderId="4" xfId="1" applyNumberFormat="1" applyFont="1" applyFill="1" applyBorder="1" applyAlignment="1">
      <alignment horizontal="left" vertical="center"/>
    </xf>
    <xf numFmtId="166" fontId="10" fillId="2" borderId="5" xfId="1" applyNumberFormat="1" applyFont="1" applyFill="1" applyBorder="1" applyAlignment="1">
      <alignment horizontal="left" vertical="center"/>
    </xf>
    <xf numFmtId="166" fontId="10" fillId="0" borderId="4" xfId="1" applyNumberFormat="1" applyFont="1" applyBorder="1" applyAlignment="1">
      <alignment horizontal="left" vertical="center"/>
    </xf>
    <xf numFmtId="166" fontId="4" fillId="0" borderId="5" xfId="1" applyNumberFormat="1" applyFont="1" applyBorder="1" applyAlignment="1">
      <alignment horizontal="left" vertical="center"/>
    </xf>
    <xf numFmtId="0" fontId="7" fillId="2" borderId="5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167" fontId="3" fillId="6" borderId="0" xfId="0" applyNumberFormat="1" applyFont="1" applyFill="1" applyBorder="1" applyAlignment="1">
      <alignment horizontal="left" vertical="center"/>
    </xf>
    <xf numFmtId="167" fontId="6" fillId="6" borderId="0" xfId="0" applyNumberFormat="1" applyFont="1" applyFill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left" vertical="center" wrapText="1"/>
    </xf>
    <xf numFmtId="167" fontId="6" fillId="0" borderId="5" xfId="0" applyNumberFormat="1" applyFont="1" applyBorder="1" applyAlignment="1">
      <alignment horizontal="left" vertical="center"/>
    </xf>
    <xf numFmtId="167" fontId="3" fillId="7" borderId="5" xfId="0" applyNumberFormat="1" applyFont="1" applyFill="1" applyBorder="1" applyAlignment="1">
      <alignment horizontal="left" vertical="center"/>
    </xf>
    <xf numFmtId="167" fontId="3" fillId="2" borderId="8" xfId="0" applyNumberFormat="1" applyFont="1" applyFill="1" applyBorder="1" applyAlignment="1">
      <alignment horizontal="left" vertical="center"/>
    </xf>
    <xf numFmtId="167" fontId="3" fillId="7" borderId="8" xfId="0" applyNumberFormat="1" applyFont="1" applyFill="1" applyBorder="1" applyAlignment="1">
      <alignment horizontal="left" vertical="center"/>
    </xf>
    <xf numFmtId="168" fontId="5" fillId="4" borderId="4" xfId="0" applyNumberFormat="1" applyFont="1" applyFill="1" applyBorder="1" applyAlignment="1">
      <alignment horizontal="center" vertical="center" wrapText="1"/>
    </xf>
    <xf numFmtId="168" fontId="5" fillId="4" borderId="5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5" fillId="4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5" fillId="5" borderId="4" xfId="0" applyNumberFormat="1" applyFont="1" applyFill="1" applyBorder="1" applyAlignment="1">
      <alignment horizontal="center" vertical="center" wrapText="1"/>
    </xf>
    <xf numFmtId="168" fontId="5" fillId="5" borderId="5" xfId="0" applyNumberFormat="1" applyFont="1" applyFill="1" applyBorder="1" applyAlignment="1">
      <alignment horizontal="center" vertical="center" wrapText="1"/>
    </xf>
    <xf numFmtId="168" fontId="5" fillId="5" borderId="10" xfId="0" applyNumberFormat="1" applyFont="1" applyFill="1" applyBorder="1" applyAlignment="1">
      <alignment horizontal="center" vertical="center" wrapText="1"/>
    </xf>
    <xf numFmtId="168" fontId="10" fillId="3" borderId="4" xfId="0" applyNumberFormat="1" applyFont="1" applyFill="1" applyBorder="1" applyAlignment="1">
      <alignment horizontal="center" vertical="center" wrapText="1"/>
    </xf>
    <xf numFmtId="168" fontId="10" fillId="3" borderId="5" xfId="0" applyNumberFormat="1" applyFont="1" applyFill="1" applyBorder="1" applyAlignment="1">
      <alignment horizontal="center" vertical="center" wrapText="1"/>
    </xf>
    <xf numFmtId="168" fontId="10" fillId="3" borderId="10" xfId="0" applyNumberFormat="1" applyFont="1" applyFill="1" applyBorder="1" applyAlignment="1">
      <alignment horizontal="center" vertical="center" wrapText="1"/>
    </xf>
    <xf numFmtId="168" fontId="5" fillId="5" borderId="7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wrapText="1"/>
    </xf>
    <xf numFmtId="168" fontId="5" fillId="5" borderId="9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3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8">
    <cellStyle name="Comma 10" xfId="4" xr:uid="{00000000-0005-0000-0000-000000000000}"/>
    <cellStyle name="Normal" xfId="0" builtinId="0"/>
    <cellStyle name="Normal 2" xfId="2" xr:uid="{00000000-0005-0000-0000-000002000000}"/>
    <cellStyle name="Normal 2 2" xfId="5" xr:uid="{00000000-0005-0000-0000-000003000000}"/>
    <cellStyle name="Normal 2 40" xfId="3" xr:uid="{00000000-0005-0000-0000-000004000000}"/>
    <cellStyle name="Normal 3" xfId="7" xr:uid="{00000000-0005-0000-0000-000005000000}"/>
    <cellStyle name="Percent" xfId="1" builtinId="5"/>
    <cellStyle name="Percent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.ses.com\vierg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GROUPS\ANALYSTE\ALEX\vierg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a.astra.ses\global%20finance\SES%20Group\SES%20MM\Financials\Brochure-2000\Exhibit%203%20Key%20Fin%20Highligh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rberth\My%20Documents\104che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S%20Group\SES%20SA\SES%20SA%20Total\DM_Total\DM%20BUD%20SES&amp;SMM%20TO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.ses.com\SES%20Group\SES%20MM\Financials\Brochure-2000\Exhibit%203%20Key%20Fin%20Highligh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OUPS\ANALYSTE\ALEX\vier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a.astra.ses\global%20finance\SES%20Group\SES%20SA\SES%20SA%20Total\DM_Total\DM%20BUD%20SES&amp;SMM%20TOT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a\finance\SES%20Group\SES%20SA\SES%20SA%20Total\DM_Total\DM%20BUD%20SES&amp;SMM%20TOT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S%20Group\SES%20SA\SES%20SA%20Total\DM_Total\DM%20BUD%20SES&amp;SMM%20TOT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.ses.com\SES%20MM\Financials\Brochure-2000\Exhibit%203%20Key%20Fin%20Highligh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OUPS\ANALYSTE\ALEX\vier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  <sheetName val="Dropdow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nancial Highlights"/>
      <sheetName val="Key Financial Highlights (2)"/>
      <sheetName val="periodic (L1+L2)"/>
      <sheetName val="DCF Conso full"/>
      <sheetName val="DCF Conso w-o DTH"/>
      <sheetName val="Info"/>
      <sheetName val="Lists"/>
    </sheetNames>
    <sheetDataSet>
      <sheetData sheetId="0" refreshError="1">
        <row r="1">
          <cell r="H1" t="str">
            <v>Exhibit 1</v>
          </cell>
        </row>
        <row r="224">
          <cell r="AR224">
            <v>850.9</v>
          </cell>
          <cell r="AS224">
            <v>2386.4918769841265</v>
          </cell>
          <cell r="AT224">
            <v>8934.2247988095241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104check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nancial Highlights"/>
      <sheetName val="Key Financial Highlights (2)"/>
      <sheetName val="DCF Conso full"/>
      <sheetName val="DCF Conso w-o DTH"/>
      <sheetName val="periodic (L1+L2)"/>
      <sheetName val="Info"/>
      <sheetName val="Lists"/>
      <sheetName val="List"/>
    </sheetNames>
    <sheetDataSet>
      <sheetData sheetId="0" refreshError="1">
        <row r="1">
          <cell r="H1" t="str">
            <v>Exhibit 1</v>
          </cell>
        </row>
        <row r="152">
          <cell r="AH152" t="str">
            <v>1993</v>
          </cell>
          <cell r="AI152" t="str">
            <v>1994</v>
          </cell>
          <cell r="AJ152" t="str">
            <v>1995</v>
          </cell>
          <cell r="AK152" t="str">
            <v>1996</v>
          </cell>
          <cell r="AL152" t="str">
            <v>1997</v>
          </cell>
        </row>
        <row r="164">
          <cell r="AH164">
            <v>53.1</v>
          </cell>
          <cell r="AI164">
            <v>59.1</v>
          </cell>
          <cell r="AJ164">
            <v>65.3</v>
          </cell>
          <cell r="AK164">
            <v>69.899999999999991</v>
          </cell>
          <cell r="AL164">
            <v>73.699999999999989</v>
          </cell>
        </row>
        <row r="223">
          <cell r="AR223">
            <v>1998</v>
          </cell>
          <cell r="AS223" t="str">
            <v>1999 F-Cast</v>
          </cell>
          <cell r="AT223" t="str">
            <v>2000 Bud</v>
          </cell>
        </row>
        <row r="224">
          <cell r="AP224" t="str">
            <v>Total Revenues</v>
          </cell>
          <cell r="AR224">
            <v>850.9</v>
          </cell>
          <cell r="AS224">
            <v>2386.4918769841265</v>
          </cell>
          <cell r="AT224">
            <v>8934.2247988095241</v>
          </cell>
        </row>
        <row r="225">
          <cell r="AP225" t="str">
            <v xml:space="preserve">Total Expenses </v>
          </cell>
          <cell r="AR225">
            <v>7527.4</v>
          </cell>
          <cell r="AS225">
            <v>5549.7373728553075</v>
          </cell>
          <cell r="AT225">
            <v>9698.5402252927597</v>
          </cell>
        </row>
        <row r="226">
          <cell r="AP226" t="str">
            <v>Net Income</v>
          </cell>
          <cell r="AR226">
            <v>-6676.5</v>
          </cell>
          <cell r="AS226">
            <v>-3163.2454958711814</v>
          </cell>
          <cell r="AT226">
            <v>-764.315426483235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nancial Highlights"/>
      <sheetName val="Key Financial Highlights (2)"/>
      <sheetName val="DCF Conso full"/>
      <sheetName val="DCF Conso w-o DTH"/>
      <sheetName val="periodic (L1+L2)"/>
    </sheetNames>
    <sheetDataSet>
      <sheetData sheetId="0" refreshError="1">
        <row r="1">
          <cell r="H1" t="str">
            <v>Exhibit 1</v>
          </cell>
        </row>
        <row r="223">
          <cell r="AR223">
            <v>1998</v>
          </cell>
          <cell r="AS223" t="str">
            <v>1999 F-Cast</v>
          </cell>
          <cell r="AT223" t="str">
            <v>2000 Bud</v>
          </cell>
        </row>
        <row r="224">
          <cell r="AR224">
            <v>850.9</v>
          </cell>
          <cell r="AS224">
            <v>2386.4918769841265</v>
          </cell>
          <cell r="AT224">
            <v>8934.2247988095241</v>
          </cell>
        </row>
        <row r="225">
          <cell r="AR225">
            <v>7527.4</v>
          </cell>
          <cell r="AS225">
            <v>5549.7373728553075</v>
          </cell>
          <cell r="AT225">
            <v>9698.5402252927597</v>
          </cell>
        </row>
        <row r="226">
          <cell r="AR226">
            <v>-6676.5</v>
          </cell>
          <cell r="AS226">
            <v>-3163.2454958711814</v>
          </cell>
          <cell r="AT226">
            <v>-764.315426483235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M46"/>
  <sheetViews>
    <sheetView showGridLines="0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9" sqref="D9"/>
    </sheetView>
  </sheetViews>
  <sheetFormatPr defaultRowHeight="14.4" x14ac:dyDescent="0.3"/>
  <cols>
    <col min="2" max="2" width="58.44140625" customWidth="1"/>
    <col min="3" max="13" width="7.5546875" style="29" customWidth="1"/>
  </cols>
  <sheetData>
    <row r="1" spans="2:13" ht="15" thickBot="1" x14ac:dyDescent="0.35"/>
    <row r="2" spans="2:13" ht="15" thickBot="1" x14ac:dyDescent="0.35">
      <c r="B2" s="1" t="s">
        <v>0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2">
        <v>2018</v>
      </c>
      <c r="L2" s="2">
        <v>2019</v>
      </c>
      <c r="M2" s="2">
        <v>2020</v>
      </c>
    </row>
    <row r="3" spans="2:13" ht="15" thickBot="1" x14ac:dyDescent="0.35">
      <c r="B3" s="30" t="s">
        <v>132</v>
      </c>
      <c r="C3" s="34">
        <v>1.329375</v>
      </c>
      <c r="D3" s="34">
        <v>1.4035500000000001</v>
      </c>
      <c r="E3" s="34">
        <v>1.29105</v>
      </c>
      <c r="F3" s="34">
        <v>1.32585</v>
      </c>
      <c r="G3" s="34">
        <v>1.3348249999999999</v>
      </c>
      <c r="H3" s="34">
        <v>1.115</v>
      </c>
      <c r="I3" s="34">
        <v>1.10605</v>
      </c>
      <c r="J3" s="34">
        <v>1.1249333333333333</v>
      </c>
      <c r="K3" s="34">
        <v>1.1838416666666667</v>
      </c>
      <c r="L3" s="34">
        <v>1.1213</v>
      </c>
      <c r="M3" s="34">
        <v>1.1384000000000001</v>
      </c>
    </row>
    <row r="4" spans="2:13" ht="15" thickBot="1" x14ac:dyDescent="0.35">
      <c r="B4" s="3" t="s">
        <v>1</v>
      </c>
      <c r="C4" s="38">
        <v>1735.7</v>
      </c>
      <c r="D4" s="38">
        <v>1733.1</v>
      </c>
      <c r="E4" s="38">
        <v>1828</v>
      </c>
      <c r="F4" s="38">
        <v>1862.5</v>
      </c>
      <c r="G4" s="38">
        <v>1919.1</v>
      </c>
      <c r="H4" s="38">
        <v>2014.5</v>
      </c>
      <c r="I4" s="38">
        <v>2068.8000000000002</v>
      </c>
      <c r="J4" s="38">
        <v>2035</v>
      </c>
      <c r="K4" s="38">
        <v>2010.2504396123788</v>
      </c>
      <c r="L4" s="39">
        <v>1983.9</v>
      </c>
      <c r="M4" s="38">
        <v>1876</v>
      </c>
    </row>
    <row r="5" spans="2:13" s="32" customFormat="1" ht="15" thickBot="1" x14ac:dyDescent="0.35">
      <c r="B5" s="31" t="s">
        <v>133</v>
      </c>
      <c r="C5" s="40"/>
      <c r="D5" s="40"/>
      <c r="E5" s="40"/>
      <c r="F5" s="40"/>
      <c r="G5" s="40"/>
      <c r="H5" s="40"/>
      <c r="I5" s="40"/>
      <c r="J5" s="40"/>
      <c r="K5" s="40"/>
      <c r="L5" s="41"/>
      <c r="M5" s="40">
        <v>10</v>
      </c>
    </row>
    <row r="6" spans="2:13" ht="15" thickBot="1" x14ac:dyDescent="0.35">
      <c r="B6" s="4" t="s">
        <v>2</v>
      </c>
      <c r="C6" s="42">
        <v>-129.5</v>
      </c>
      <c r="D6" s="42">
        <v>-135.19999999999999</v>
      </c>
      <c r="E6" s="42">
        <v>-173.3</v>
      </c>
      <c r="F6" s="42">
        <v>-179.6</v>
      </c>
      <c r="G6" s="42">
        <v>-173.5</v>
      </c>
      <c r="H6" s="42">
        <v>-183.6</v>
      </c>
      <c r="I6" s="42">
        <v>-231</v>
      </c>
      <c r="J6" s="42">
        <v>-273.89999999999998</v>
      </c>
      <c r="K6" s="42">
        <v>-285.8382883409862</v>
      </c>
      <c r="L6" s="43">
        <v>-269.10000000000002</v>
      </c>
      <c r="M6" s="42">
        <v>-291</v>
      </c>
    </row>
    <row r="7" spans="2:13" ht="15" thickBot="1" x14ac:dyDescent="0.35">
      <c r="B7" s="4" t="s">
        <v>3</v>
      </c>
      <c r="C7" s="42">
        <v>-179.8</v>
      </c>
      <c r="D7" s="42">
        <v>-173.5</v>
      </c>
      <c r="E7" s="42">
        <v>-180.7</v>
      </c>
      <c r="F7" s="42">
        <v>-185.8</v>
      </c>
      <c r="G7" s="42">
        <v>-194.5</v>
      </c>
      <c r="H7" s="42">
        <v>-200.5</v>
      </c>
      <c r="I7" s="42">
        <v>-233.1</v>
      </c>
      <c r="J7" s="42">
        <v>-279.2</v>
      </c>
      <c r="K7" s="42">
        <v>-305.72151888825766</v>
      </c>
      <c r="L7" s="43">
        <v>-311.7</v>
      </c>
      <c r="M7" s="42">
        <v>-330</v>
      </c>
    </row>
    <row r="8" spans="2:13" ht="15" thickBot="1" x14ac:dyDescent="0.35">
      <c r="B8" s="4" t="s">
        <v>4</v>
      </c>
      <c r="C8" s="42">
        <v>-130</v>
      </c>
      <c r="D8" s="42">
        <v>-149.80000000000001</v>
      </c>
      <c r="E8" s="42">
        <v>-127.4</v>
      </c>
      <c r="F8" s="42">
        <v>-132.4</v>
      </c>
      <c r="G8" s="42">
        <v>-123.1</v>
      </c>
      <c r="H8" s="42">
        <v>-136.19999999999999</v>
      </c>
      <c r="I8" s="42">
        <v>-153.19999999999999</v>
      </c>
      <c r="J8" s="42">
        <v>-157.69999999999999</v>
      </c>
      <c r="K8" s="42">
        <v>-163.31685928391397</v>
      </c>
      <c r="L8" s="43">
        <v>-186.5</v>
      </c>
      <c r="M8" s="42">
        <v>-186</v>
      </c>
    </row>
    <row r="9" spans="2:13" ht="15" thickBot="1" x14ac:dyDescent="0.35">
      <c r="B9" s="5" t="s">
        <v>5</v>
      </c>
      <c r="C9" s="38">
        <v>-439.3</v>
      </c>
      <c r="D9" s="38">
        <v>-458.5</v>
      </c>
      <c r="E9" s="38">
        <v>-481.4</v>
      </c>
      <c r="F9" s="38">
        <v>-497.8</v>
      </c>
      <c r="G9" s="38">
        <v>-491.1</v>
      </c>
      <c r="H9" s="38">
        <v>-520.29999999999995</v>
      </c>
      <c r="I9" s="38">
        <v>-617.29999999999995</v>
      </c>
      <c r="J9" s="38">
        <v>-710.8</v>
      </c>
      <c r="K9" s="38">
        <v>-754.77666651315781</v>
      </c>
      <c r="L9" s="39">
        <v>-767.3</v>
      </c>
      <c r="M9" s="38">
        <v>-807</v>
      </c>
    </row>
    <row r="10" spans="2:13" ht="15" thickBot="1" x14ac:dyDescent="0.35">
      <c r="B10" s="6" t="s">
        <v>6</v>
      </c>
      <c r="C10" s="44">
        <v>1296.4000000000001</v>
      </c>
      <c r="D10" s="44">
        <v>1274.5999999999999</v>
      </c>
      <c r="E10" s="44">
        <v>1346.6</v>
      </c>
      <c r="F10" s="44">
        <v>1364.7</v>
      </c>
      <c r="G10" s="44">
        <v>1428</v>
      </c>
      <c r="H10" s="44">
        <v>1494.2</v>
      </c>
      <c r="I10" s="44">
        <v>1451.5</v>
      </c>
      <c r="J10" s="44">
        <v>1324.2</v>
      </c>
      <c r="K10" s="44">
        <v>1255.5</v>
      </c>
      <c r="L10" s="38">
        <v>1216.5999999999999</v>
      </c>
      <c r="M10" s="44">
        <v>1079</v>
      </c>
    </row>
    <row r="11" spans="2:13" ht="15" thickBot="1" x14ac:dyDescent="0.35">
      <c r="B11" s="4" t="s">
        <v>7</v>
      </c>
      <c r="C11" s="42">
        <v>-464.4</v>
      </c>
      <c r="D11" s="42">
        <v>-431.7</v>
      </c>
      <c r="E11" s="42">
        <v>-515.6</v>
      </c>
      <c r="F11" s="42">
        <v>-466.5</v>
      </c>
      <c r="G11" s="42">
        <v>-491.6</v>
      </c>
      <c r="H11" s="42">
        <v>-536.79999999999995</v>
      </c>
      <c r="I11" s="42">
        <v>-560.5</v>
      </c>
      <c r="J11" s="42">
        <v>-594.70000000000005</v>
      </c>
      <c r="K11" s="42">
        <v>-625.9</v>
      </c>
      <c r="L11" s="43">
        <v>-664</v>
      </c>
      <c r="M11" s="42">
        <v>-625</v>
      </c>
    </row>
    <row r="12" spans="2:13" ht="15" thickBot="1" x14ac:dyDescent="0.35">
      <c r="B12" s="4" t="s">
        <v>8</v>
      </c>
      <c r="C12" s="42">
        <v>-34.6</v>
      </c>
      <c r="D12" s="42">
        <v>-34.700000000000003</v>
      </c>
      <c r="E12" s="42">
        <v>-40.5</v>
      </c>
      <c r="F12" s="42">
        <v>-47</v>
      </c>
      <c r="G12" s="42">
        <v>-53.8</v>
      </c>
      <c r="H12" s="42">
        <v>-62.8</v>
      </c>
      <c r="I12" s="42">
        <v>-70.7</v>
      </c>
      <c r="J12" s="42">
        <v>-78.599999999999994</v>
      </c>
      <c r="K12" s="42">
        <v>-82.1</v>
      </c>
      <c r="L12" s="43">
        <v>-90</v>
      </c>
      <c r="M12" s="42">
        <v>-95</v>
      </c>
    </row>
    <row r="13" spans="2:13" s="18" customFormat="1" ht="15" thickBot="1" x14ac:dyDescent="0.35">
      <c r="B13" s="4" t="s">
        <v>134</v>
      </c>
      <c r="C13" s="42"/>
      <c r="D13" s="42"/>
      <c r="E13" s="42"/>
      <c r="F13" s="42"/>
      <c r="G13" s="42"/>
      <c r="H13" s="42"/>
      <c r="I13" s="42"/>
      <c r="J13" s="42">
        <v>-78.599999999999994</v>
      </c>
      <c r="K13" s="42">
        <v>-156</v>
      </c>
      <c r="L13" s="43">
        <v>-97</v>
      </c>
      <c r="M13" s="42">
        <v>-277</v>
      </c>
    </row>
    <row r="14" spans="2:13" ht="15" thickBot="1" x14ac:dyDescent="0.35">
      <c r="B14" s="6" t="s">
        <v>9</v>
      </c>
      <c r="C14" s="44">
        <v>797.4</v>
      </c>
      <c r="D14" s="44">
        <v>808.2</v>
      </c>
      <c r="E14" s="44">
        <v>790.5</v>
      </c>
      <c r="F14" s="44">
        <v>851.2</v>
      </c>
      <c r="G14" s="44">
        <v>882.6</v>
      </c>
      <c r="H14" s="44">
        <v>894.6</v>
      </c>
      <c r="I14" s="44">
        <v>820.3</v>
      </c>
      <c r="J14" s="44">
        <v>610.6</v>
      </c>
      <c r="K14" s="44">
        <v>391.1</v>
      </c>
      <c r="L14" s="38">
        <v>366</v>
      </c>
      <c r="M14" s="44">
        <v>82</v>
      </c>
    </row>
    <row r="15" spans="2:13" ht="15" thickBot="1" x14ac:dyDescent="0.35">
      <c r="B15" s="4" t="s">
        <v>10</v>
      </c>
      <c r="C15" s="42"/>
      <c r="D15" s="42"/>
      <c r="E15" s="42"/>
      <c r="F15" s="42"/>
      <c r="G15" s="42"/>
      <c r="H15" s="42"/>
      <c r="I15" s="42">
        <v>495.2</v>
      </c>
      <c r="J15" s="42"/>
      <c r="K15" s="42"/>
      <c r="L15" s="43"/>
      <c r="M15" s="42"/>
    </row>
    <row r="16" spans="2:13" ht="15" thickBot="1" x14ac:dyDescent="0.35">
      <c r="B16" s="6" t="s">
        <v>11</v>
      </c>
      <c r="C16" s="44">
        <v>797.4</v>
      </c>
      <c r="D16" s="44">
        <v>808.2</v>
      </c>
      <c r="E16" s="44">
        <v>790.5</v>
      </c>
      <c r="F16" s="44">
        <v>851.2</v>
      </c>
      <c r="G16" s="44">
        <v>882.6</v>
      </c>
      <c r="H16" s="44">
        <v>894.6</v>
      </c>
      <c r="I16" s="44">
        <v>1315.5</v>
      </c>
      <c r="J16" s="44">
        <v>610.6</v>
      </c>
      <c r="K16" s="44">
        <v>391.1</v>
      </c>
      <c r="L16" s="38">
        <v>366</v>
      </c>
      <c r="M16" s="44">
        <v>82</v>
      </c>
    </row>
    <row r="17" spans="2:13" ht="15" thickBot="1" x14ac:dyDescent="0.35">
      <c r="B17" s="4" t="s">
        <v>12</v>
      </c>
      <c r="C17" s="42">
        <v>5.6</v>
      </c>
      <c r="D17" s="42">
        <v>14.9</v>
      </c>
      <c r="E17" s="42">
        <v>6.5</v>
      </c>
      <c r="F17" s="42">
        <v>9.6</v>
      </c>
      <c r="G17" s="42">
        <v>33.799999999999997</v>
      </c>
      <c r="H17" s="42">
        <v>53.1</v>
      </c>
      <c r="I17" s="42">
        <v>22.8</v>
      </c>
      <c r="J17" s="42">
        <v>1.1000000000000001</v>
      </c>
      <c r="K17" s="42">
        <v>16.7</v>
      </c>
      <c r="L17" s="43">
        <v>6.6</v>
      </c>
      <c r="M17" s="42"/>
    </row>
    <row r="18" spans="2:13" ht="15" thickBot="1" x14ac:dyDescent="0.35">
      <c r="B18" s="4" t="s">
        <v>13</v>
      </c>
      <c r="C18" s="42">
        <v>-201.5</v>
      </c>
      <c r="D18" s="42">
        <v>-173.4</v>
      </c>
      <c r="E18" s="42">
        <v>-176.1</v>
      </c>
      <c r="F18" s="42">
        <v>-183.1</v>
      </c>
      <c r="G18" s="42">
        <v>-188.8</v>
      </c>
      <c r="H18" s="42">
        <v>-188.8</v>
      </c>
      <c r="I18" s="42">
        <v>-197.1</v>
      </c>
      <c r="J18" s="42">
        <v>-144.4</v>
      </c>
      <c r="K18" s="42">
        <v>-163</v>
      </c>
      <c r="L18" s="43">
        <v>-172.5</v>
      </c>
      <c r="M18" s="42"/>
    </row>
    <row r="19" spans="2:13" ht="15" thickBot="1" x14ac:dyDescent="0.35">
      <c r="B19" s="6" t="s">
        <v>14</v>
      </c>
      <c r="C19" s="44">
        <v>-195.9</v>
      </c>
      <c r="D19" s="44">
        <v>-158.5</v>
      </c>
      <c r="E19" s="44">
        <v>-169.6</v>
      </c>
      <c r="F19" s="44">
        <v>-173.5</v>
      </c>
      <c r="G19" s="44">
        <v>-155</v>
      </c>
      <c r="H19" s="44">
        <v>-135.69999999999999</v>
      </c>
      <c r="I19" s="44">
        <v>-174.3</v>
      </c>
      <c r="J19" s="44">
        <v>-143.30000000000001</v>
      </c>
      <c r="K19" s="44">
        <v>-146.30000000000001</v>
      </c>
      <c r="L19" s="38">
        <v>-165.9</v>
      </c>
      <c r="M19" s="44">
        <v>-184</v>
      </c>
    </row>
    <row r="20" spans="2:13" ht="15" thickBot="1" x14ac:dyDescent="0.35">
      <c r="B20" s="6" t="s">
        <v>15</v>
      </c>
      <c r="C20" s="44">
        <v>601.5</v>
      </c>
      <c r="D20" s="44">
        <v>649.70000000000005</v>
      </c>
      <c r="E20" s="44">
        <v>620.9</v>
      </c>
      <c r="F20" s="44">
        <v>677.7</v>
      </c>
      <c r="G20" s="44">
        <v>727.6</v>
      </c>
      <c r="H20" s="44">
        <v>758.9</v>
      </c>
      <c r="I20" s="44">
        <v>1141.2</v>
      </c>
      <c r="J20" s="44">
        <v>467.3</v>
      </c>
      <c r="K20" s="44">
        <v>244.8</v>
      </c>
      <c r="L20" s="38">
        <v>199.5</v>
      </c>
      <c r="M20" s="44">
        <v>-102</v>
      </c>
    </row>
    <row r="21" spans="2:13" ht="15" thickBot="1" x14ac:dyDescent="0.35">
      <c r="B21" s="4" t="s">
        <v>127</v>
      </c>
      <c r="C21" s="42">
        <v>-73.900000000000006</v>
      </c>
      <c r="D21" s="42">
        <v>-16</v>
      </c>
      <c r="E21" s="42">
        <v>42.2</v>
      </c>
      <c r="F21" s="42">
        <v>-87.5</v>
      </c>
      <c r="G21" s="42">
        <v>-85.2</v>
      </c>
      <c r="H21" s="42">
        <v>-84.9</v>
      </c>
      <c r="I21" s="42">
        <v>-114.1</v>
      </c>
      <c r="J21" s="42">
        <v>130.6</v>
      </c>
      <c r="K21" s="42">
        <v>41.9</v>
      </c>
      <c r="L21" s="43">
        <v>76</v>
      </c>
      <c r="M21" s="42">
        <v>7</v>
      </c>
    </row>
    <row r="22" spans="2:13" ht="15" thickBot="1" x14ac:dyDescent="0.35">
      <c r="B22" s="6" t="s">
        <v>16</v>
      </c>
      <c r="C22" s="44">
        <v>527.6</v>
      </c>
      <c r="D22" s="44">
        <v>633.70000000000005</v>
      </c>
      <c r="E22" s="44">
        <v>663.1</v>
      </c>
      <c r="F22" s="44">
        <v>590.20000000000005</v>
      </c>
      <c r="G22" s="44">
        <v>642.4</v>
      </c>
      <c r="H22" s="44">
        <v>674</v>
      </c>
      <c r="I22" s="44">
        <v>1027.0999999999999</v>
      </c>
      <c r="J22" s="44">
        <v>597.9</v>
      </c>
      <c r="K22" s="44">
        <v>286.7</v>
      </c>
      <c r="L22" s="38">
        <v>276</v>
      </c>
      <c r="M22" s="44">
        <v>-95</v>
      </c>
    </row>
    <row r="23" spans="2:13" ht="15" thickBot="1" x14ac:dyDescent="0.35">
      <c r="B23" s="4" t="s">
        <v>17</v>
      </c>
      <c r="C23" s="42">
        <v>-3.8</v>
      </c>
      <c r="D23" s="42">
        <v>-8.4</v>
      </c>
      <c r="E23" s="42">
        <v>-14</v>
      </c>
      <c r="F23" s="42">
        <v>-21.7</v>
      </c>
      <c r="G23" s="42">
        <v>-39</v>
      </c>
      <c r="H23" s="42">
        <v>-126.7</v>
      </c>
      <c r="I23" s="42">
        <v>-62.4</v>
      </c>
      <c r="J23" s="42"/>
      <c r="K23" s="42"/>
      <c r="L23" s="43"/>
      <c r="M23" s="42"/>
    </row>
    <row r="24" spans="2:13" ht="15" thickBot="1" x14ac:dyDescent="0.35">
      <c r="B24" s="6" t="s">
        <v>18</v>
      </c>
      <c r="C24" s="44">
        <v>523.79999999999995</v>
      </c>
      <c r="D24" s="44">
        <v>625.29999999999995</v>
      </c>
      <c r="E24" s="44">
        <v>649.1</v>
      </c>
      <c r="F24" s="44">
        <v>568.5</v>
      </c>
      <c r="G24" s="44">
        <v>603.4</v>
      </c>
      <c r="H24" s="44">
        <v>547.29999999999995</v>
      </c>
      <c r="I24" s="44">
        <v>964.7</v>
      </c>
      <c r="J24" s="44">
        <v>597.9</v>
      </c>
      <c r="K24" s="44">
        <v>286.7</v>
      </c>
      <c r="L24" s="38">
        <v>276</v>
      </c>
      <c r="M24" s="44">
        <v>-95</v>
      </c>
    </row>
    <row r="25" spans="2:13" ht="15" thickBot="1" x14ac:dyDescent="0.35">
      <c r="B25" s="7" t="s">
        <v>19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2:13" ht="15" thickBot="1" x14ac:dyDescent="0.35">
      <c r="B26" s="7" t="s">
        <v>20</v>
      </c>
      <c r="C26" s="42">
        <v>-36.299999999999997</v>
      </c>
      <c r="D26" s="42">
        <v>-7.3</v>
      </c>
      <c r="E26" s="42"/>
      <c r="F26" s="42"/>
      <c r="G26" s="42"/>
      <c r="H26" s="42"/>
      <c r="I26" s="42"/>
      <c r="J26" s="42"/>
      <c r="K26" s="42"/>
      <c r="L26" s="43"/>
      <c r="M26" s="42"/>
    </row>
    <row r="27" spans="2:13" ht="15" thickBot="1" x14ac:dyDescent="0.35">
      <c r="B27" s="6" t="s">
        <v>21</v>
      </c>
      <c r="C27" s="44">
        <v>487.5</v>
      </c>
      <c r="D27" s="44">
        <v>618</v>
      </c>
      <c r="E27" s="44">
        <v>649.1</v>
      </c>
      <c r="F27" s="44">
        <v>568.5</v>
      </c>
      <c r="G27" s="44">
        <v>603.4</v>
      </c>
      <c r="H27" s="44">
        <v>547.29999999999995</v>
      </c>
      <c r="I27" s="44">
        <v>964.7</v>
      </c>
      <c r="J27" s="44">
        <v>597.9</v>
      </c>
      <c r="K27" s="44">
        <v>286.7</v>
      </c>
      <c r="L27" s="38">
        <v>276</v>
      </c>
      <c r="M27" s="44">
        <v>-95</v>
      </c>
    </row>
    <row r="28" spans="2:13" ht="15" thickBot="1" x14ac:dyDescent="0.35">
      <c r="B28" s="7" t="s">
        <v>22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2:13" ht="15" thickBot="1" x14ac:dyDescent="0.35">
      <c r="B29" s="4" t="s">
        <v>23</v>
      </c>
      <c r="C29" s="42">
        <v>0.2</v>
      </c>
      <c r="D29" s="42">
        <v>0.3</v>
      </c>
      <c r="E29" s="42">
        <v>0.3</v>
      </c>
      <c r="F29" s="42">
        <v>2</v>
      </c>
      <c r="G29" s="42">
        <v>2.6</v>
      </c>
      <c r="H29" s="42">
        <v>2.4</v>
      </c>
      <c r="I29" s="42">
        <v>2</v>
      </c>
      <c r="J29" s="42">
        <v>1.8</v>
      </c>
      <c r="K29" s="42">
        <v>-5.6874179027896998</v>
      </c>
      <c r="L29" s="46">
        <v>-20.2</v>
      </c>
      <c r="M29" s="42">
        <v>-9</v>
      </c>
    </row>
    <row r="30" spans="2:13" ht="15" thickBot="1" x14ac:dyDescent="0.35">
      <c r="B30" s="6" t="s">
        <v>24</v>
      </c>
      <c r="C30" s="44">
        <v>487.3</v>
      </c>
      <c r="D30" s="44">
        <v>617.70000000000005</v>
      </c>
      <c r="E30" s="44">
        <v>648.79999999999995</v>
      </c>
      <c r="F30" s="44">
        <v>566.5</v>
      </c>
      <c r="G30" s="44">
        <v>600.79999999999995</v>
      </c>
      <c r="H30" s="44">
        <v>544.9</v>
      </c>
      <c r="I30" s="44">
        <v>962.7</v>
      </c>
      <c r="J30" s="44">
        <v>596.1</v>
      </c>
      <c r="K30" s="44">
        <v>292.38741790278971</v>
      </c>
      <c r="L30" s="38">
        <v>296.2</v>
      </c>
      <c r="M30" s="44">
        <v>-86</v>
      </c>
    </row>
    <row r="31" spans="2:13" ht="15" thickBot="1" x14ac:dyDescent="0.35">
      <c r="B31" s="4" t="s">
        <v>25</v>
      </c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47"/>
    </row>
    <row r="32" spans="2:13" ht="15" thickBot="1" x14ac:dyDescent="0.35">
      <c r="B32" s="4" t="s">
        <v>26</v>
      </c>
      <c r="C32" s="49">
        <v>1.24</v>
      </c>
      <c r="D32" s="49">
        <v>1.56</v>
      </c>
      <c r="E32" s="49">
        <v>1.62</v>
      </c>
      <c r="F32" s="49">
        <v>1.41</v>
      </c>
      <c r="G32" s="49">
        <v>1.49</v>
      </c>
      <c r="H32" s="49">
        <v>1.34</v>
      </c>
      <c r="I32" s="49">
        <v>2.1800000000000002</v>
      </c>
      <c r="J32" s="49">
        <v>1.21</v>
      </c>
      <c r="K32" s="49">
        <v>0.54</v>
      </c>
      <c r="L32" s="50">
        <v>0.54</v>
      </c>
      <c r="M32" s="49">
        <v>-0.3</v>
      </c>
    </row>
    <row r="33" spans="2:13" ht="15" thickBot="1" x14ac:dyDescent="0.35">
      <c r="B33" s="4" t="s">
        <v>27</v>
      </c>
      <c r="C33" s="49">
        <v>0.5</v>
      </c>
      <c r="D33" s="49">
        <v>0.62</v>
      </c>
      <c r="E33" s="49">
        <v>0.65</v>
      </c>
      <c r="F33" s="49">
        <v>0.56000000000000005</v>
      </c>
      <c r="G33" s="49">
        <v>0.59</v>
      </c>
      <c r="H33" s="49">
        <v>0.54</v>
      </c>
      <c r="I33" s="49">
        <v>0.87</v>
      </c>
      <c r="J33" s="49">
        <v>0.48</v>
      </c>
      <c r="K33" s="51">
        <v>0.22</v>
      </c>
      <c r="L33" s="50">
        <v>0.22</v>
      </c>
      <c r="M33" s="51">
        <v>-0.12</v>
      </c>
    </row>
    <row r="34" spans="2:13" ht="15" thickBot="1" x14ac:dyDescent="0.35">
      <c r="B34" s="4" t="s">
        <v>28</v>
      </c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49"/>
    </row>
    <row r="35" spans="2:13" ht="15" thickBot="1" x14ac:dyDescent="0.35">
      <c r="B35" s="4" t="s">
        <v>26</v>
      </c>
      <c r="C35" s="49">
        <v>0.8</v>
      </c>
      <c r="D35" s="49">
        <v>0.88</v>
      </c>
      <c r="E35" s="49">
        <v>0.97</v>
      </c>
      <c r="F35" s="49">
        <v>1.07</v>
      </c>
      <c r="G35" s="49">
        <v>1.18</v>
      </c>
      <c r="H35" s="49">
        <v>1.3</v>
      </c>
      <c r="I35" s="49">
        <v>1.34</v>
      </c>
      <c r="J35" s="49">
        <v>0.8</v>
      </c>
      <c r="K35" s="49">
        <v>0.8</v>
      </c>
      <c r="L35" s="50">
        <v>0.4</v>
      </c>
      <c r="M35" s="49">
        <v>0.4</v>
      </c>
    </row>
    <row r="36" spans="2:13" ht="15" thickBot="1" x14ac:dyDescent="0.35">
      <c r="B36" s="4" t="s">
        <v>27</v>
      </c>
      <c r="C36" s="49">
        <v>0.32000000000000006</v>
      </c>
      <c r="D36" s="49">
        <v>0.35200000000000004</v>
      </c>
      <c r="E36" s="49">
        <v>0.38800000000000001</v>
      </c>
      <c r="F36" s="49">
        <v>0.42800000000000005</v>
      </c>
      <c r="G36" s="49">
        <v>0.47199999999999998</v>
      </c>
      <c r="H36" s="49">
        <v>0.52</v>
      </c>
      <c r="I36" s="49">
        <v>0.53600000000000003</v>
      </c>
      <c r="J36" s="49">
        <v>0.32000000000000006</v>
      </c>
      <c r="K36" s="49">
        <v>0.32000000000000006</v>
      </c>
      <c r="L36" s="49">
        <v>0.16</v>
      </c>
      <c r="M36" s="49">
        <v>0.16</v>
      </c>
    </row>
    <row r="37" spans="2:13" x14ac:dyDescent="0.3">
      <c r="L37" s="52"/>
    </row>
    <row r="38" spans="2:13" ht="15" thickBot="1" x14ac:dyDescent="0.35">
      <c r="B38" s="8" t="s">
        <v>29</v>
      </c>
      <c r="C38" s="53">
        <v>0.74690326669355311</v>
      </c>
      <c r="D38" s="53">
        <v>0.73544515607870287</v>
      </c>
      <c r="E38" s="53">
        <v>0.73665207877461703</v>
      </c>
      <c r="F38" s="53">
        <v>0.73272483221476514</v>
      </c>
      <c r="G38" s="53">
        <v>0.74409879631077069</v>
      </c>
      <c r="H38" s="53">
        <v>0.74172251178952597</v>
      </c>
      <c r="I38" s="53">
        <v>0.70161446249033255</v>
      </c>
      <c r="J38" s="53">
        <v>0.65071253071253077</v>
      </c>
      <c r="K38" s="53">
        <v>0.62454904884492324</v>
      </c>
      <c r="L38" s="54">
        <v>0.61323655426180745</v>
      </c>
      <c r="M38" s="53">
        <v>0.57499999999999996</v>
      </c>
    </row>
    <row r="39" spans="2:13" ht="15" thickBot="1" x14ac:dyDescent="0.35">
      <c r="B39" s="8" t="s">
        <v>30</v>
      </c>
      <c r="C39" s="53">
        <v>0.45941118856945323</v>
      </c>
      <c r="D39" s="53">
        <v>0.46633200623160814</v>
      </c>
      <c r="E39" s="53">
        <v>0.43243982494529543</v>
      </c>
      <c r="F39" s="53">
        <v>0.45702013422818794</v>
      </c>
      <c r="G39" s="53">
        <v>0.45990307956854781</v>
      </c>
      <c r="H39" s="53">
        <v>0.44408041697691736</v>
      </c>
      <c r="I39" s="53">
        <v>0.63587587006960555</v>
      </c>
      <c r="J39" s="53">
        <v>0.30004914004914007</v>
      </c>
      <c r="K39" s="53">
        <v>0.1945528737580641</v>
      </c>
      <c r="L39" s="54">
        <v>0.18448510509602298</v>
      </c>
      <c r="M39" s="53">
        <v>4.3999999999999997E-2</v>
      </c>
    </row>
    <row r="40" spans="2:13" ht="15" thickBot="1" x14ac:dyDescent="0.35">
      <c r="B40" s="9" t="s">
        <v>31</v>
      </c>
      <c r="C40" s="55">
        <v>-0.12285951787198671</v>
      </c>
      <c r="D40" s="55">
        <v>-2.462675080806526E-2</v>
      </c>
      <c r="E40" s="55">
        <v>6.7965856015461429E-2</v>
      </c>
      <c r="F40" s="55">
        <v>-0.12911317692194185</v>
      </c>
      <c r="G40" s="55">
        <v>-0.1170973062122045</v>
      </c>
      <c r="H40" s="55">
        <v>-0.11187244696270919</v>
      </c>
      <c r="I40" s="55">
        <v>-9.9982474588152806E-2</v>
      </c>
      <c r="J40" s="55">
        <v>0.27947785148726728</v>
      </c>
      <c r="K40" s="55">
        <v>0.17116013071895422</v>
      </c>
      <c r="L40" s="56">
        <v>0.38095238095238093</v>
      </c>
      <c r="M40" s="55">
        <v>-6.9000000000000006E-2</v>
      </c>
    </row>
    <row r="42" spans="2:13" ht="15" thickBot="1" x14ac:dyDescent="0.35">
      <c r="B42" s="57" t="s">
        <v>135</v>
      </c>
      <c r="C42" s="59"/>
      <c r="D42" s="59"/>
      <c r="E42" s="59"/>
      <c r="F42" s="59"/>
      <c r="G42" s="59"/>
      <c r="H42" s="59"/>
      <c r="I42" s="59"/>
      <c r="J42" s="59"/>
      <c r="K42" s="59"/>
      <c r="L42" s="38">
        <v>1238</v>
      </c>
      <c r="M42" s="44">
        <v>1152</v>
      </c>
    </row>
    <row r="43" spans="2:13" ht="15" thickBot="1" x14ac:dyDescent="0.35">
      <c r="B43" s="58" t="str">
        <f>B5</f>
        <v>US C-band repurposing</v>
      </c>
      <c r="C43" s="60"/>
      <c r="D43" s="60"/>
      <c r="E43" s="60"/>
      <c r="F43" s="60"/>
      <c r="G43" s="60"/>
      <c r="H43" s="60"/>
      <c r="I43" s="60"/>
      <c r="J43" s="60"/>
      <c r="K43" s="60"/>
      <c r="L43" s="43"/>
      <c r="M43" s="42">
        <v>10</v>
      </c>
    </row>
    <row r="44" spans="2:13" ht="15" thickBot="1" x14ac:dyDescent="0.35">
      <c r="B44" s="58" t="s">
        <v>136</v>
      </c>
      <c r="C44" s="60"/>
      <c r="D44" s="60"/>
      <c r="E44" s="60"/>
      <c r="F44" s="60"/>
      <c r="G44" s="60"/>
      <c r="H44" s="60"/>
      <c r="I44" s="60"/>
      <c r="J44" s="60"/>
      <c r="K44" s="60"/>
      <c r="L44" s="43"/>
      <c r="M44" s="42">
        <v>-43</v>
      </c>
    </row>
    <row r="45" spans="2:13" ht="15" thickBot="1" x14ac:dyDescent="0.35">
      <c r="B45" s="58" t="s">
        <v>137</v>
      </c>
      <c r="C45" s="60"/>
      <c r="D45" s="60"/>
      <c r="E45" s="60"/>
      <c r="F45" s="60"/>
      <c r="G45" s="60"/>
      <c r="H45" s="60"/>
      <c r="I45" s="60"/>
      <c r="J45" s="60"/>
      <c r="K45" s="60"/>
      <c r="L45" s="43">
        <v>-21</v>
      </c>
      <c r="M45" s="42">
        <v>-40</v>
      </c>
    </row>
    <row r="46" spans="2:13" ht="15" thickBot="1" x14ac:dyDescent="0.35">
      <c r="B46" s="57" t="str">
        <f>B10</f>
        <v>EBITDA</v>
      </c>
      <c r="C46" s="59"/>
      <c r="D46" s="59"/>
      <c r="E46" s="59"/>
      <c r="F46" s="59"/>
      <c r="G46" s="59"/>
      <c r="H46" s="59"/>
      <c r="I46" s="59"/>
      <c r="J46" s="59"/>
      <c r="K46" s="59"/>
      <c r="L46" s="38">
        <v>1217</v>
      </c>
      <c r="M46" s="44">
        <v>1079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M49"/>
  <sheetViews>
    <sheetView showGridLines="0" topLeftCell="B1" zoomScale="110" zoomScaleNormal="110" workbookViewId="0">
      <pane xSplit="1" ySplit="3" topLeftCell="C16" activePane="bottomRight" state="frozen"/>
      <selection activeCell="B1" sqref="B1"/>
      <selection pane="topRight" activeCell="C1" sqref="C1"/>
      <selection pane="bottomLeft" activeCell="B4" sqref="B4"/>
      <selection pane="bottomRight" activeCell="M31" sqref="M31"/>
    </sheetView>
  </sheetViews>
  <sheetFormatPr defaultRowHeight="14.4" x14ac:dyDescent="0.3"/>
  <cols>
    <col min="2" max="2" width="58.44140625" customWidth="1"/>
    <col min="3" max="10" width="7.6640625" style="28" customWidth="1"/>
    <col min="11" max="11" width="7.6640625" style="33" customWidth="1"/>
    <col min="12" max="12" width="7.6640625" style="28" customWidth="1"/>
    <col min="13" max="13" width="7.6640625" style="33" customWidth="1"/>
  </cols>
  <sheetData>
    <row r="1" spans="2:13" ht="15" thickBot="1" x14ac:dyDescent="0.35"/>
    <row r="2" spans="2:13" ht="15" thickBot="1" x14ac:dyDescent="0.35">
      <c r="B2" s="1" t="s">
        <v>0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  <c r="L2" s="1">
        <v>2019</v>
      </c>
      <c r="M2" s="1">
        <v>2020</v>
      </c>
    </row>
    <row r="3" spans="2:13" ht="15" thickBot="1" x14ac:dyDescent="0.35">
      <c r="B3" s="30" t="s">
        <v>141</v>
      </c>
      <c r="C3" s="34">
        <v>1.3362000000000001</v>
      </c>
      <c r="D3" s="34">
        <v>1.2939000000000001</v>
      </c>
      <c r="E3" s="34">
        <v>1.3193999999999999</v>
      </c>
      <c r="F3" s="34">
        <v>1.3791</v>
      </c>
      <c r="G3" s="34">
        <v>1.2141</v>
      </c>
      <c r="H3" s="34">
        <v>1.0887</v>
      </c>
      <c r="I3" s="34">
        <v>1.0541</v>
      </c>
      <c r="J3" s="34">
        <v>1.1993</v>
      </c>
      <c r="K3" s="34">
        <v>1.145</v>
      </c>
      <c r="L3" s="34">
        <v>1.1234</v>
      </c>
      <c r="M3" s="34">
        <v>1.2271000000000001</v>
      </c>
    </row>
    <row r="4" spans="2:13" ht="15" thickBot="1" x14ac:dyDescent="0.35">
      <c r="B4" s="10" t="s">
        <v>32</v>
      </c>
      <c r="C4" s="35">
        <v>3093.2</v>
      </c>
      <c r="D4" s="35">
        <v>3708.9</v>
      </c>
      <c r="E4" s="35">
        <v>4048.7</v>
      </c>
      <c r="F4" s="35">
        <v>3747.7</v>
      </c>
      <c r="G4" s="35">
        <v>4341.6000000000004</v>
      </c>
      <c r="H4" s="35">
        <v>4464.8</v>
      </c>
      <c r="I4" s="35">
        <v>5156.3</v>
      </c>
      <c r="J4" s="35">
        <v>4591.3999999999996</v>
      </c>
      <c r="K4" s="35">
        <v>5106.8999999999996</v>
      </c>
      <c r="L4" s="35">
        <v>5185.8999999999996</v>
      </c>
      <c r="M4" s="61">
        <v>4170</v>
      </c>
    </row>
    <row r="5" spans="2:13" ht="15" thickBot="1" x14ac:dyDescent="0.35">
      <c r="B5" s="10" t="s">
        <v>33</v>
      </c>
      <c r="C5" s="35">
        <v>1311.6</v>
      </c>
      <c r="D5" s="35">
        <v>1300.4000000000001</v>
      </c>
      <c r="E5" s="35">
        <v>1050.3</v>
      </c>
      <c r="F5" s="35">
        <v>1099.8</v>
      </c>
      <c r="G5" s="35">
        <v>684.8</v>
      </c>
      <c r="H5" s="35">
        <v>894.3</v>
      </c>
      <c r="I5" s="35">
        <v>1389.6</v>
      </c>
      <c r="J5" s="35">
        <v>1480.2</v>
      </c>
      <c r="K5" s="35">
        <v>907.4</v>
      </c>
      <c r="L5" s="35">
        <v>923.7</v>
      </c>
      <c r="M5" s="61">
        <v>1651</v>
      </c>
    </row>
    <row r="6" spans="2:13" ht="15" thickBot="1" x14ac:dyDescent="0.35">
      <c r="B6" s="10" t="s">
        <v>34</v>
      </c>
      <c r="C6" s="35">
        <v>2866</v>
      </c>
      <c r="D6" s="35">
        <v>2913.4</v>
      </c>
      <c r="E6" s="35">
        <v>2864.4</v>
      </c>
      <c r="F6" s="35">
        <v>2750.3</v>
      </c>
      <c r="G6" s="35">
        <v>3307.3</v>
      </c>
      <c r="H6" s="35">
        <v>3587.4</v>
      </c>
      <c r="I6" s="35">
        <v>5247.7</v>
      </c>
      <c r="J6" s="35">
        <v>4630.8999999999996</v>
      </c>
      <c r="K6" s="35">
        <v>4720.5</v>
      </c>
      <c r="L6" s="35">
        <v>4685.2</v>
      </c>
      <c r="M6" s="61">
        <v>4192</v>
      </c>
    </row>
    <row r="7" spans="2:13" ht="15" thickBot="1" x14ac:dyDescent="0.35">
      <c r="B7" s="10" t="s">
        <v>35</v>
      </c>
      <c r="C7" s="35">
        <v>128.19999999999999</v>
      </c>
      <c r="D7" s="35">
        <v>150.4</v>
      </c>
      <c r="E7" s="35">
        <v>171.6</v>
      </c>
      <c r="F7" s="35">
        <v>141.80000000000001</v>
      </c>
      <c r="G7" s="35">
        <v>93.1</v>
      </c>
      <c r="H7" s="35">
        <v>73.5</v>
      </c>
      <c r="I7" s="35"/>
      <c r="J7" s="35"/>
      <c r="K7" s="35"/>
      <c r="L7" s="35"/>
      <c r="M7" s="61"/>
    </row>
    <row r="8" spans="2:13" ht="15" thickBot="1" x14ac:dyDescent="0.35">
      <c r="B8" s="10" t="s">
        <v>36</v>
      </c>
      <c r="C8" s="35">
        <v>25.1</v>
      </c>
      <c r="D8" s="35">
        <v>48</v>
      </c>
      <c r="E8" s="35">
        <v>10.6</v>
      </c>
      <c r="F8" s="35">
        <v>3.9</v>
      </c>
      <c r="G8" s="35">
        <v>37.4</v>
      </c>
      <c r="H8" s="35">
        <v>60.3</v>
      </c>
      <c r="I8" s="35">
        <v>6.5</v>
      </c>
      <c r="J8" s="35">
        <v>5</v>
      </c>
      <c r="K8" s="35">
        <v>6.5</v>
      </c>
      <c r="L8" s="35">
        <v>11.8</v>
      </c>
      <c r="M8" s="61">
        <v>14</v>
      </c>
    </row>
    <row r="9" spans="2:13" ht="15" thickBot="1" x14ac:dyDescent="0.35">
      <c r="B9" s="10" t="s">
        <v>37</v>
      </c>
      <c r="C9" s="35"/>
      <c r="D9" s="35">
        <v>3.3</v>
      </c>
      <c r="E9" s="35">
        <v>70.099999999999994</v>
      </c>
      <c r="F9" s="35">
        <v>65.5</v>
      </c>
      <c r="G9" s="35">
        <v>60.3</v>
      </c>
      <c r="H9" s="35">
        <v>54.8</v>
      </c>
      <c r="I9" s="35">
        <v>356.1</v>
      </c>
      <c r="J9" s="35">
        <v>317.8</v>
      </c>
      <c r="K9" s="35">
        <v>294.5</v>
      </c>
      <c r="L9" s="35">
        <v>285.5</v>
      </c>
      <c r="M9" s="61">
        <v>268</v>
      </c>
    </row>
    <row r="10" spans="2:13" ht="15" thickBot="1" x14ac:dyDescent="0.35">
      <c r="B10" s="10" t="s">
        <v>38</v>
      </c>
      <c r="C10" s="35"/>
      <c r="D10" s="35"/>
      <c r="E10" s="35"/>
      <c r="F10" s="35"/>
      <c r="G10" s="35"/>
      <c r="H10" s="35"/>
      <c r="I10" s="35">
        <v>29.3</v>
      </c>
      <c r="J10" s="35">
        <v>15.2</v>
      </c>
      <c r="K10" s="35">
        <v>10.3</v>
      </c>
      <c r="L10" s="35">
        <v>17.7</v>
      </c>
      <c r="M10" s="61">
        <v>9</v>
      </c>
    </row>
    <row r="11" spans="2:13" ht="15" thickBot="1" x14ac:dyDescent="0.35">
      <c r="B11" s="10" t="s">
        <v>39</v>
      </c>
      <c r="C11" s="35">
        <v>32</v>
      </c>
      <c r="D11" s="35">
        <v>60.5</v>
      </c>
      <c r="E11" s="35">
        <v>89.2</v>
      </c>
      <c r="F11" s="35">
        <v>95.7</v>
      </c>
      <c r="G11" s="35">
        <v>122.2</v>
      </c>
      <c r="H11" s="35">
        <v>59.2</v>
      </c>
      <c r="I11" s="35">
        <v>70.5</v>
      </c>
      <c r="J11" s="35">
        <v>70.400000000000006</v>
      </c>
      <c r="K11" s="35">
        <v>162.30000000000001</v>
      </c>
      <c r="L11" s="35">
        <v>260.5</v>
      </c>
      <c r="M11" s="61">
        <v>313</v>
      </c>
    </row>
    <row r="12" spans="2:13" ht="15" thickBot="1" x14ac:dyDescent="0.35">
      <c r="B12" s="11" t="s">
        <v>40</v>
      </c>
      <c r="C12" s="36">
        <v>7456.0999999999995</v>
      </c>
      <c r="D12" s="36">
        <v>8184.9000000000005</v>
      </c>
      <c r="E12" s="36">
        <v>8304.9000000000015</v>
      </c>
      <c r="F12" s="36">
        <v>7904.7</v>
      </c>
      <c r="G12" s="36">
        <v>8646.7000000000007</v>
      </c>
      <c r="H12" s="36">
        <v>9194.2999999999993</v>
      </c>
      <c r="I12" s="36">
        <v>12255.999999999998</v>
      </c>
      <c r="J12" s="36">
        <v>11110.9</v>
      </c>
      <c r="K12" s="36">
        <v>11208.399999999998</v>
      </c>
      <c r="L12" s="36">
        <v>11370.3</v>
      </c>
      <c r="M12" s="62">
        <v>10617</v>
      </c>
    </row>
    <row r="13" spans="2:13" ht="15" thickBot="1" x14ac:dyDescent="0.35">
      <c r="B13" s="10" t="s">
        <v>41</v>
      </c>
      <c r="C13" s="35">
        <v>9.1999999999999993</v>
      </c>
      <c r="D13" s="35">
        <v>9.3000000000000007</v>
      </c>
      <c r="E13" s="35">
        <v>4.4000000000000004</v>
      </c>
      <c r="F13" s="35">
        <v>6.4</v>
      </c>
      <c r="G13" s="35">
        <v>5.3</v>
      </c>
      <c r="H13" s="35">
        <v>8.5</v>
      </c>
      <c r="I13" s="35">
        <v>30.2</v>
      </c>
      <c r="J13" s="35">
        <v>30.1</v>
      </c>
      <c r="K13" s="35">
        <v>35.1</v>
      </c>
      <c r="L13" s="35">
        <v>30.5</v>
      </c>
      <c r="M13" s="61">
        <v>27</v>
      </c>
    </row>
    <row r="14" spans="2:13" ht="15" thickBot="1" x14ac:dyDescent="0.35">
      <c r="B14" s="10" t="s">
        <v>37</v>
      </c>
      <c r="C14" s="35">
        <v>277</v>
      </c>
      <c r="D14" s="35">
        <v>428.1</v>
      </c>
      <c r="E14" s="35">
        <v>412.7</v>
      </c>
      <c r="F14" s="35">
        <v>586.6</v>
      </c>
      <c r="G14" s="35">
        <v>691.5</v>
      </c>
      <c r="H14" s="35">
        <v>782.7</v>
      </c>
      <c r="I14" s="35">
        <v>694.1</v>
      </c>
      <c r="J14" s="35">
        <v>648.20000000000005</v>
      </c>
      <c r="K14" s="35">
        <v>614.20000000000005</v>
      </c>
      <c r="L14" s="35">
        <v>590.1</v>
      </c>
      <c r="M14" s="61">
        <v>488</v>
      </c>
    </row>
    <row r="15" spans="2:13" ht="15" thickBot="1" x14ac:dyDescent="0.35">
      <c r="B15" s="10" t="s">
        <v>38</v>
      </c>
      <c r="C15" s="35"/>
      <c r="D15" s="35"/>
      <c r="E15" s="35"/>
      <c r="F15" s="35"/>
      <c r="G15" s="35"/>
      <c r="H15" s="35"/>
      <c r="I15" s="35"/>
      <c r="J15" s="35">
        <v>10.4</v>
      </c>
      <c r="K15" s="35">
        <v>17.5</v>
      </c>
      <c r="L15" s="35">
        <v>17.899999999999999</v>
      </c>
      <c r="M15" s="61">
        <v>10</v>
      </c>
    </row>
    <row r="16" spans="2:13" ht="15" thickBot="1" x14ac:dyDescent="0.35">
      <c r="B16" s="10" t="s">
        <v>42</v>
      </c>
      <c r="C16" s="35">
        <v>35</v>
      </c>
      <c r="D16" s="35">
        <v>29.5</v>
      </c>
      <c r="E16" s="35">
        <v>34.9</v>
      </c>
      <c r="F16" s="35">
        <v>37.4</v>
      </c>
      <c r="G16" s="35">
        <v>38.799999999999997</v>
      </c>
      <c r="H16" s="35">
        <v>39</v>
      </c>
      <c r="I16" s="35">
        <v>49.8</v>
      </c>
      <c r="J16" s="35">
        <v>43.7</v>
      </c>
      <c r="K16" s="35">
        <v>62.8</v>
      </c>
      <c r="L16" s="35">
        <v>62.2</v>
      </c>
      <c r="M16" s="61">
        <v>72</v>
      </c>
    </row>
    <row r="17" spans="2:13" ht="15" thickBot="1" x14ac:dyDescent="0.35">
      <c r="B17" s="10" t="s">
        <v>43</v>
      </c>
      <c r="C17" s="35">
        <v>2.5</v>
      </c>
      <c r="D17" s="35"/>
      <c r="E17" s="35">
        <v>4.3</v>
      </c>
      <c r="F17" s="35">
        <v>9.5</v>
      </c>
      <c r="G17" s="35"/>
      <c r="H17" s="35">
        <v>1.6</v>
      </c>
      <c r="I17" s="35"/>
      <c r="J17" s="35">
        <v>2.6</v>
      </c>
      <c r="K17" s="35"/>
      <c r="L17" s="35"/>
      <c r="M17" s="61"/>
    </row>
    <row r="18" spans="2:13" ht="15" thickBot="1" x14ac:dyDescent="0.35">
      <c r="B18" s="10" t="s">
        <v>44</v>
      </c>
      <c r="C18" s="35"/>
      <c r="D18" s="35"/>
      <c r="E18" s="35"/>
      <c r="F18" s="35"/>
      <c r="G18" s="35">
        <v>45.3</v>
      </c>
      <c r="H18" s="35"/>
      <c r="I18" s="35">
        <v>28.3</v>
      </c>
      <c r="J18" s="35">
        <v>68.900000000000006</v>
      </c>
      <c r="K18" s="35">
        <v>12</v>
      </c>
      <c r="L18" s="35">
        <v>6.9</v>
      </c>
      <c r="M18" s="61">
        <v>11</v>
      </c>
    </row>
    <row r="19" spans="2:13" ht="15" thickBot="1" x14ac:dyDescent="0.35">
      <c r="B19" s="10" t="s">
        <v>45</v>
      </c>
      <c r="C19" s="35">
        <v>321</v>
      </c>
      <c r="D19" s="35">
        <v>218</v>
      </c>
      <c r="E19" s="35">
        <v>240</v>
      </c>
      <c r="F19" s="35">
        <v>544.20000000000005</v>
      </c>
      <c r="G19" s="35">
        <v>524.5</v>
      </c>
      <c r="H19" s="35">
        <v>639.70000000000005</v>
      </c>
      <c r="I19" s="35">
        <v>587.5</v>
      </c>
      <c r="J19" s="35">
        <v>269.60000000000002</v>
      </c>
      <c r="K19" s="35">
        <v>909.1</v>
      </c>
      <c r="L19" s="35">
        <v>1155.3</v>
      </c>
      <c r="M19" s="61">
        <v>1162</v>
      </c>
    </row>
    <row r="20" spans="2:13" ht="15" thickBot="1" x14ac:dyDescent="0.35">
      <c r="B20" s="11" t="s">
        <v>46</v>
      </c>
      <c r="C20" s="36">
        <v>644.70000000000005</v>
      </c>
      <c r="D20" s="36">
        <v>684.90000000000009</v>
      </c>
      <c r="E20" s="36">
        <v>696.3</v>
      </c>
      <c r="F20" s="36">
        <v>1184.0999999999999</v>
      </c>
      <c r="G20" s="36">
        <v>1305.3999999999999</v>
      </c>
      <c r="H20" s="36">
        <v>1471.5</v>
      </c>
      <c r="I20" s="36">
        <v>1389.9</v>
      </c>
      <c r="J20" s="36">
        <v>1073.5</v>
      </c>
      <c r="K20" s="36">
        <v>1650.9</v>
      </c>
      <c r="L20" s="36">
        <v>1862.9</v>
      </c>
      <c r="M20" s="62">
        <v>1770</v>
      </c>
    </row>
    <row r="21" spans="2:13" ht="15" thickBot="1" x14ac:dyDescent="0.35">
      <c r="B21" s="10" t="s">
        <v>47</v>
      </c>
      <c r="C21" s="35">
        <v>127.7</v>
      </c>
      <c r="D21" s="35"/>
      <c r="E21" s="35"/>
      <c r="F21" s="35"/>
      <c r="G21" s="35"/>
      <c r="H21" s="35"/>
      <c r="I21" s="35"/>
      <c r="J21" s="35"/>
      <c r="K21" s="35"/>
      <c r="L21" s="35"/>
      <c r="M21" s="61"/>
    </row>
    <row r="22" spans="2:13" ht="15" thickBot="1" x14ac:dyDescent="0.35">
      <c r="B22" s="11" t="s">
        <v>48</v>
      </c>
      <c r="C22" s="36">
        <v>8228.5</v>
      </c>
      <c r="D22" s="36">
        <v>8869.8000000000011</v>
      </c>
      <c r="E22" s="36">
        <v>9001.2000000000007</v>
      </c>
      <c r="F22" s="36">
        <v>9088.7999999999993</v>
      </c>
      <c r="G22" s="36">
        <v>9952.1</v>
      </c>
      <c r="H22" s="36">
        <v>10665.8</v>
      </c>
      <c r="I22" s="36">
        <v>13645.899999999998</v>
      </c>
      <c r="J22" s="36">
        <v>12184.4</v>
      </c>
      <c r="K22" s="36">
        <v>12859.299999999997</v>
      </c>
      <c r="L22" s="36">
        <v>13233.199999999999</v>
      </c>
      <c r="M22" s="62">
        <v>12387</v>
      </c>
    </row>
    <row r="23" spans="2:13" ht="15" thickBot="1" x14ac:dyDescent="0.35">
      <c r="B23" s="1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61"/>
    </row>
    <row r="24" spans="2:13" ht="15" thickBot="1" x14ac:dyDescent="0.35">
      <c r="B24" s="10" t="s">
        <v>49</v>
      </c>
      <c r="C24" s="35">
        <v>2093</v>
      </c>
      <c r="D24" s="35">
        <v>2534.1999999999998</v>
      </c>
      <c r="E24" s="35">
        <v>2801.7</v>
      </c>
      <c r="F24" s="35">
        <v>2820.7</v>
      </c>
      <c r="G24" s="35">
        <v>3404.7</v>
      </c>
      <c r="H24" s="35">
        <v>3932.5</v>
      </c>
      <c r="I24" s="35">
        <v>6806.5</v>
      </c>
      <c r="J24" s="35">
        <v>5987.9</v>
      </c>
      <c r="K24" s="35">
        <v>6148.4</v>
      </c>
      <c r="L24" s="35">
        <v>6173.4</v>
      </c>
      <c r="M24" s="61">
        <v>5366</v>
      </c>
    </row>
    <row r="25" spans="2:13" ht="15" thickBot="1" x14ac:dyDescent="0.35">
      <c r="B25" s="10" t="s">
        <v>23</v>
      </c>
      <c r="C25" s="35">
        <v>35.5</v>
      </c>
      <c r="D25" s="35">
        <v>83.1</v>
      </c>
      <c r="E25" s="35">
        <v>79.400000000000006</v>
      </c>
      <c r="F25" s="35">
        <v>78.2</v>
      </c>
      <c r="G25" s="35">
        <v>84.9</v>
      </c>
      <c r="H25" s="35">
        <v>128.30000000000001</v>
      </c>
      <c r="I25" s="35">
        <v>138.6</v>
      </c>
      <c r="J25" s="35">
        <v>124.6</v>
      </c>
      <c r="K25" s="35">
        <v>102.2</v>
      </c>
      <c r="L25" s="35">
        <v>83.1</v>
      </c>
      <c r="M25" s="61">
        <v>72</v>
      </c>
    </row>
    <row r="26" spans="2:13" ht="15" thickBot="1" x14ac:dyDescent="0.35">
      <c r="B26" s="11" t="s">
        <v>50</v>
      </c>
      <c r="C26" s="36">
        <v>2128.5</v>
      </c>
      <c r="D26" s="36">
        <v>2617.2999999999997</v>
      </c>
      <c r="E26" s="36">
        <v>2881.1</v>
      </c>
      <c r="F26" s="36">
        <v>2898.8999999999996</v>
      </c>
      <c r="G26" s="36">
        <v>3489.6</v>
      </c>
      <c r="H26" s="36">
        <v>4060.8</v>
      </c>
      <c r="I26" s="36">
        <v>6945.1</v>
      </c>
      <c r="J26" s="36">
        <v>6112.5</v>
      </c>
      <c r="K26" s="36">
        <v>6250.5999999999995</v>
      </c>
      <c r="L26" s="36">
        <v>6256.5</v>
      </c>
      <c r="M26" s="62">
        <v>5438</v>
      </c>
    </row>
    <row r="27" spans="2:13" ht="15" thickBot="1" x14ac:dyDescent="0.35">
      <c r="B27" s="12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1"/>
    </row>
    <row r="28" spans="2:13" ht="15" thickBot="1" x14ac:dyDescent="0.35">
      <c r="B28" s="10" t="s">
        <v>51</v>
      </c>
      <c r="C28" s="35">
        <v>2995.9</v>
      </c>
      <c r="D28" s="35">
        <v>3579.8</v>
      </c>
      <c r="E28" s="35">
        <v>3068</v>
      </c>
      <c r="F28" s="35">
        <v>3542.2</v>
      </c>
      <c r="G28" s="35">
        <v>4227.6000000000004</v>
      </c>
      <c r="H28" s="35">
        <v>4177.8999999999996</v>
      </c>
      <c r="I28" s="35">
        <v>4223.1000000000004</v>
      </c>
      <c r="J28" s="35">
        <v>3413.8</v>
      </c>
      <c r="K28" s="35">
        <v>3908.5</v>
      </c>
      <c r="L28" s="35">
        <v>3737.2</v>
      </c>
      <c r="M28" s="61">
        <v>3317</v>
      </c>
    </row>
    <row r="29" spans="2:13" ht="15" thickBot="1" x14ac:dyDescent="0.35">
      <c r="B29" s="10" t="s">
        <v>52</v>
      </c>
      <c r="C29" s="35">
        <v>81.599999999999994</v>
      </c>
      <c r="D29" s="35">
        <v>72.2</v>
      </c>
      <c r="E29" s="35">
        <v>169.8</v>
      </c>
      <c r="F29" s="35">
        <v>129</v>
      </c>
      <c r="G29" s="35">
        <v>140.5</v>
      </c>
      <c r="H29" s="35">
        <v>62.7</v>
      </c>
      <c r="I29" s="35">
        <v>44.7</v>
      </c>
      <c r="J29" s="35">
        <v>41.2</v>
      </c>
      <c r="K29" s="35">
        <v>16.8</v>
      </c>
      <c r="L29" s="35">
        <v>14</v>
      </c>
      <c r="M29" s="61">
        <v>12</v>
      </c>
    </row>
    <row r="30" spans="2:13" ht="15" thickBot="1" x14ac:dyDescent="0.35">
      <c r="B30" s="10" t="s">
        <v>53</v>
      </c>
      <c r="C30" s="35">
        <v>216.4</v>
      </c>
      <c r="D30" s="35">
        <v>199.5</v>
      </c>
      <c r="E30" s="35">
        <v>285.39999999999998</v>
      </c>
      <c r="F30" s="35">
        <v>227.8</v>
      </c>
      <c r="G30" s="35">
        <v>335.1</v>
      </c>
      <c r="H30" s="35">
        <v>383.3</v>
      </c>
      <c r="I30" s="35">
        <v>411.8</v>
      </c>
      <c r="J30" s="35">
        <v>477.3</v>
      </c>
      <c r="K30" s="35">
        <v>370.3</v>
      </c>
      <c r="L30" s="35">
        <v>316.60000000000002</v>
      </c>
      <c r="M30" s="61">
        <v>296</v>
      </c>
    </row>
    <row r="31" spans="2:13" ht="15" thickBot="1" x14ac:dyDescent="0.35">
      <c r="B31" s="10" t="s">
        <v>54</v>
      </c>
      <c r="C31" s="35">
        <v>737.6</v>
      </c>
      <c r="D31" s="35">
        <v>694</v>
      </c>
      <c r="E31" s="35">
        <v>669.1</v>
      </c>
      <c r="F31" s="35">
        <v>645.29999999999995</v>
      </c>
      <c r="G31" s="35">
        <v>676.5</v>
      </c>
      <c r="H31" s="35">
        <v>655.9</v>
      </c>
      <c r="I31" s="35">
        <v>664.2</v>
      </c>
      <c r="J31" s="35">
        <v>438.5</v>
      </c>
      <c r="K31" s="35">
        <v>412.5</v>
      </c>
      <c r="L31" s="35">
        <v>359.5</v>
      </c>
      <c r="M31" s="61">
        <v>333</v>
      </c>
    </row>
    <row r="32" spans="2:13" ht="15" thickBot="1" x14ac:dyDescent="0.35">
      <c r="B32" s="10" t="s">
        <v>55</v>
      </c>
      <c r="C32" s="35">
        <f>14.1+36.2</f>
        <v>50.300000000000004</v>
      </c>
      <c r="D32" s="35">
        <f>1.3+18.2</f>
        <v>19.5</v>
      </c>
      <c r="E32" s="35">
        <v>42.5</v>
      </c>
      <c r="F32" s="35">
        <v>59.7</v>
      </c>
      <c r="G32" s="35">
        <v>23.6</v>
      </c>
      <c r="H32" s="35">
        <v>75.900000000000006</v>
      </c>
      <c r="I32" s="35">
        <v>69.100000000000009</v>
      </c>
      <c r="J32" s="35">
        <v>76.099999999999994</v>
      </c>
      <c r="K32" s="35">
        <v>133.9</v>
      </c>
      <c r="L32" s="35">
        <v>168.2</v>
      </c>
      <c r="M32" s="61">
        <v>127</v>
      </c>
    </row>
    <row r="33" spans="2:13" ht="15" thickBot="1" x14ac:dyDescent="0.35">
      <c r="B33" s="10" t="s">
        <v>92</v>
      </c>
      <c r="C33" s="35"/>
      <c r="D33" s="35"/>
      <c r="E33" s="35"/>
      <c r="F33" s="35"/>
      <c r="G33" s="35"/>
      <c r="H33" s="35"/>
      <c r="I33" s="35"/>
      <c r="J33" s="35"/>
      <c r="K33" s="35">
        <v>28.6</v>
      </c>
      <c r="L33" s="35">
        <v>29.7</v>
      </c>
      <c r="M33" s="61">
        <v>25</v>
      </c>
    </row>
    <row r="34" spans="2:13" ht="15" thickBot="1" x14ac:dyDescent="0.35">
      <c r="B34" s="10" t="s">
        <v>93</v>
      </c>
      <c r="C34" s="35"/>
      <c r="D34" s="35"/>
      <c r="E34" s="35"/>
      <c r="F34" s="35"/>
      <c r="G34" s="35"/>
      <c r="H34" s="35"/>
      <c r="I34" s="35"/>
      <c r="J34" s="35">
        <v>53.4</v>
      </c>
      <c r="K34" s="35">
        <v>200.9</v>
      </c>
      <c r="L34" s="35">
        <v>622.5</v>
      </c>
      <c r="M34" s="61">
        <v>1310</v>
      </c>
    </row>
    <row r="35" spans="2:13" ht="15" thickBot="1" x14ac:dyDescent="0.35">
      <c r="B35" s="11" t="s">
        <v>56</v>
      </c>
      <c r="C35" s="36">
        <f t="shared" ref="C35:K35" si="0">+SUM(C28:C34)</f>
        <v>4081.8</v>
      </c>
      <c r="D35" s="36">
        <f t="shared" si="0"/>
        <v>4565</v>
      </c>
      <c r="E35" s="36">
        <f t="shared" si="0"/>
        <v>4234.8</v>
      </c>
      <c r="F35" s="36">
        <f t="shared" si="0"/>
        <v>4604</v>
      </c>
      <c r="G35" s="36">
        <f t="shared" si="0"/>
        <v>5403.3000000000011</v>
      </c>
      <c r="H35" s="36">
        <f t="shared" si="0"/>
        <v>5355.6999999999989</v>
      </c>
      <c r="I35" s="36">
        <f t="shared" si="0"/>
        <v>5412.9000000000005</v>
      </c>
      <c r="J35" s="36">
        <f t="shared" si="0"/>
        <v>4500.3</v>
      </c>
      <c r="K35" s="36">
        <f t="shared" si="0"/>
        <v>5071.5</v>
      </c>
      <c r="L35" s="36">
        <f>SUM(L28:L34)</f>
        <v>5247.6999999999989</v>
      </c>
      <c r="M35" s="62">
        <v>5420</v>
      </c>
    </row>
    <row r="36" spans="2:13" ht="15" thickBot="1" x14ac:dyDescent="0.35">
      <c r="B36" s="10" t="s">
        <v>51</v>
      </c>
      <c r="C36" s="35">
        <v>1088.5999999999999</v>
      </c>
      <c r="D36" s="35">
        <v>616.79999999999995</v>
      </c>
      <c r="E36" s="35">
        <v>1159.7</v>
      </c>
      <c r="F36" s="35">
        <v>803.7</v>
      </c>
      <c r="G36" s="35">
        <v>258.5</v>
      </c>
      <c r="H36" s="35">
        <v>253.8</v>
      </c>
      <c r="I36" s="35">
        <v>204.3</v>
      </c>
      <c r="J36" s="35">
        <v>534.1</v>
      </c>
      <c r="K36" s="35">
        <v>476.4</v>
      </c>
      <c r="L36" s="35">
        <v>691.1</v>
      </c>
      <c r="M36" s="61">
        <v>613</v>
      </c>
    </row>
    <row r="37" spans="2:13" ht="15" thickBot="1" x14ac:dyDescent="0.35">
      <c r="B37" s="10" t="s">
        <v>52</v>
      </c>
      <c r="C37" s="35">
        <v>0</v>
      </c>
      <c r="D37" s="35">
        <v>0</v>
      </c>
      <c r="E37" s="35">
        <v>16</v>
      </c>
      <c r="F37" s="35">
        <v>12.6</v>
      </c>
      <c r="G37" s="35">
        <v>43.8</v>
      </c>
      <c r="H37" s="35">
        <v>10.8</v>
      </c>
      <c r="I37" s="35">
        <v>86.7</v>
      </c>
      <c r="J37" s="35">
        <v>12.7</v>
      </c>
      <c r="K37" s="35">
        <v>48.6</v>
      </c>
      <c r="L37" s="35">
        <v>48.6</v>
      </c>
      <c r="M37" s="61">
        <v>60</v>
      </c>
    </row>
    <row r="38" spans="2:13" ht="15" thickBot="1" x14ac:dyDescent="0.35">
      <c r="B38" s="10" t="s">
        <v>53</v>
      </c>
      <c r="C38" s="35">
        <v>320.60000000000002</v>
      </c>
      <c r="D38" s="35">
        <v>368</v>
      </c>
      <c r="E38" s="35">
        <v>238.2</v>
      </c>
      <c r="F38" s="35">
        <v>385.6</v>
      </c>
      <c r="G38" s="35">
        <v>410.6</v>
      </c>
      <c r="H38" s="35">
        <v>450.7</v>
      </c>
      <c r="I38" s="35">
        <v>510.5</v>
      </c>
      <c r="J38" s="35">
        <v>443.2</v>
      </c>
      <c r="K38" s="35">
        <v>476.1</v>
      </c>
      <c r="L38" s="35">
        <v>467</v>
      </c>
      <c r="M38" s="61">
        <v>454</v>
      </c>
    </row>
    <row r="39" spans="2:13" ht="15" thickBot="1" x14ac:dyDescent="0.35">
      <c r="B39" s="10" t="s">
        <v>57</v>
      </c>
      <c r="C39" s="35">
        <v>348.9</v>
      </c>
      <c r="D39" s="35">
        <v>444.5</v>
      </c>
      <c r="E39" s="35">
        <v>410.7</v>
      </c>
      <c r="F39" s="35">
        <v>341.4</v>
      </c>
      <c r="G39" s="35">
        <v>335.3</v>
      </c>
      <c r="H39" s="35">
        <v>524</v>
      </c>
      <c r="I39" s="35">
        <v>459.1</v>
      </c>
      <c r="J39" s="35">
        <v>385.6</v>
      </c>
      <c r="K39" s="35">
        <v>367.5</v>
      </c>
      <c r="L39" s="35">
        <v>351.2</v>
      </c>
      <c r="M39" s="61">
        <v>300</v>
      </c>
    </row>
    <row r="40" spans="2:13" ht="15" thickBot="1" x14ac:dyDescent="0.35">
      <c r="B40" s="10" t="s">
        <v>92</v>
      </c>
      <c r="C40" s="35"/>
      <c r="D40" s="35"/>
      <c r="E40" s="35"/>
      <c r="F40" s="35"/>
      <c r="G40" s="35"/>
      <c r="H40" s="35"/>
      <c r="I40" s="35"/>
      <c r="J40" s="35"/>
      <c r="K40" s="35">
        <v>9.5</v>
      </c>
      <c r="L40" s="35">
        <v>11.2</v>
      </c>
      <c r="M40" s="61">
        <v>12</v>
      </c>
    </row>
    <row r="41" spans="2:13" ht="15" thickBot="1" x14ac:dyDescent="0.35">
      <c r="B41" s="10" t="s">
        <v>93</v>
      </c>
      <c r="C41" s="35"/>
      <c r="D41" s="35"/>
      <c r="E41" s="35"/>
      <c r="F41" s="35"/>
      <c r="G41" s="35"/>
      <c r="H41" s="35"/>
      <c r="I41" s="35"/>
      <c r="J41" s="35">
        <v>126.6</v>
      </c>
      <c r="K41" s="35">
        <v>130.80000000000001</v>
      </c>
      <c r="L41" s="35">
        <v>134.80000000000001</v>
      </c>
      <c r="M41" s="61">
        <v>67</v>
      </c>
    </row>
    <row r="42" spans="2:13" ht="15" thickBot="1" x14ac:dyDescent="0.35">
      <c r="B42" s="10" t="s">
        <v>43</v>
      </c>
      <c r="C42" s="35"/>
      <c r="D42" s="35">
        <v>56.9</v>
      </c>
      <c r="E42" s="35">
        <v>40.4</v>
      </c>
      <c r="F42" s="35"/>
      <c r="G42" s="35"/>
      <c r="H42" s="35"/>
      <c r="I42" s="35">
        <v>1</v>
      </c>
      <c r="J42" s="35">
        <v>0.6</v>
      </c>
      <c r="K42" s="35"/>
      <c r="L42" s="35"/>
      <c r="M42" s="61"/>
    </row>
    <row r="43" spans="2:13" ht="15" thickBot="1" x14ac:dyDescent="0.35">
      <c r="B43" s="10" t="s">
        <v>58</v>
      </c>
      <c r="C43" s="35">
        <v>162.4</v>
      </c>
      <c r="D43" s="35">
        <v>201.3</v>
      </c>
      <c r="E43" s="35">
        <v>20.3</v>
      </c>
      <c r="F43" s="35">
        <v>42.6</v>
      </c>
      <c r="G43" s="35">
        <v>11</v>
      </c>
      <c r="H43" s="35">
        <v>10</v>
      </c>
      <c r="I43" s="35">
        <v>26.3</v>
      </c>
      <c r="J43" s="35">
        <v>68.8</v>
      </c>
      <c r="K43" s="35">
        <v>28.2</v>
      </c>
      <c r="L43" s="35">
        <v>25.1</v>
      </c>
      <c r="M43" s="61">
        <v>23</v>
      </c>
    </row>
    <row r="44" spans="2:13" ht="15" thickBot="1" x14ac:dyDescent="0.35">
      <c r="B44" s="11" t="s">
        <v>59</v>
      </c>
      <c r="C44" s="36">
        <f t="shared" ref="C44:K44" si="1">+SUM(C36:C43)</f>
        <v>1920.5</v>
      </c>
      <c r="D44" s="36">
        <f t="shared" si="1"/>
        <v>1687.5</v>
      </c>
      <c r="E44" s="36">
        <f t="shared" si="1"/>
        <v>1885.3000000000002</v>
      </c>
      <c r="F44" s="36">
        <f t="shared" si="1"/>
        <v>1585.9</v>
      </c>
      <c r="G44" s="36">
        <f t="shared" si="1"/>
        <v>1059.2</v>
      </c>
      <c r="H44" s="36">
        <f t="shared" si="1"/>
        <v>1249.3</v>
      </c>
      <c r="I44" s="36">
        <f t="shared" si="1"/>
        <v>1287.8999999999999</v>
      </c>
      <c r="J44" s="36">
        <f t="shared" si="1"/>
        <v>1571.5999999999997</v>
      </c>
      <c r="K44" s="36">
        <f t="shared" si="1"/>
        <v>1537.1</v>
      </c>
      <c r="L44" s="36">
        <f>SUM(L36:L43)</f>
        <v>1729</v>
      </c>
      <c r="M44" s="62">
        <v>1529</v>
      </c>
    </row>
    <row r="45" spans="2:13" ht="15" thickBot="1" x14ac:dyDescent="0.35">
      <c r="B45" s="10" t="s">
        <v>60</v>
      </c>
      <c r="C45" s="35">
        <v>97.7</v>
      </c>
      <c r="D45" s="35"/>
      <c r="E45" s="35"/>
      <c r="F45" s="35"/>
      <c r="G45" s="35"/>
      <c r="H45" s="35"/>
      <c r="I45" s="35"/>
      <c r="J45" s="35"/>
      <c r="K45" s="35"/>
      <c r="L45" s="35"/>
      <c r="M45" s="61"/>
    </row>
    <row r="46" spans="2:13" ht="15" thickBot="1" x14ac:dyDescent="0.35">
      <c r="B46" s="11" t="s">
        <v>61</v>
      </c>
      <c r="C46" s="36">
        <f t="shared" ref="C46:J46" si="2">+C35+C45+C44</f>
        <v>6100</v>
      </c>
      <c r="D46" s="36">
        <f t="shared" si="2"/>
        <v>6252.5</v>
      </c>
      <c r="E46" s="36">
        <f t="shared" si="2"/>
        <v>6120.1</v>
      </c>
      <c r="F46" s="36">
        <f t="shared" si="2"/>
        <v>6189.9</v>
      </c>
      <c r="G46" s="36">
        <f t="shared" si="2"/>
        <v>6462.5000000000009</v>
      </c>
      <c r="H46" s="36">
        <f t="shared" si="2"/>
        <v>6604.9999999999991</v>
      </c>
      <c r="I46" s="36">
        <f t="shared" si="2"/>
        <v>6700.8</v>
      </c>
      <c r="J46" s="36">
        <f t="shared" si="2"/>
        <v>6071.9</v>
      </c>
      <c r="K46" s="36">
        <f>+K44+K35</f>
        <v>6608.6</v>
      </c>
      <c r="L46" s="36">
        <f>L35+L44</f>
        <v>6976.6999999999989</v>
      </c>
      <c r="M46" s="62">
        <v>6949</v>
      </c>
    </row>
    <row r="47" spans="2:13" ht="15" thickBot="1" x14ac:dyDescent="0.35">
      <c r="B47" s="10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61"/>
    </row>
    <row r="48" spans="2:13" ht="15" thickBot="1" x14ac:dyDescent="0.35">
      <c r="B48" s="13" t="s">
        <v>62</v>
      </c>
      <c r="C48" s="37">
        <f t="shared" ref="C48:K48" si="3">+C46+C26</f>
        <v>8228.5</v>
      </c>
      <c r="D48" s="37">
        <f t="shared" si="3"/>
        <v>8869.7999999999993</v>
      </c>
      <c r="E48" s="37">
        <f t="shared" si="3"/>
        <v>9001.2000000000007</v>
      </c>
      <c r="F48" s="37">
        <f t="shared" si="3"/>
        <v>9088.7999999999993</v>
      </c>
      <c r="G48" s="37">
        <f t="shared" si="3"/>
        <v>9952.1</v>
      </c>
      <c r="H48" s="37">
        <f t="shared" si="3"/>
        <v>10665.8</v>
      </c>
      <c r="I48" s="37">
        <f t="shared" si="3"/>
        <v>13645.900000000001</v>
      </c>
      <c r="J48" s="37">
        <f t="shared" si="3"/>
        <v>12184.4</v>
      </c>
      <c r="K48" s="37">
        <f t="shared" si="3"/>
        <v>12859.2</v>
      </c>
      <c r="L48" s="37">
        <f>L26+L46</f>
        <v>13233.199999999999</v>
      </c>
      <c r="M48" s="63">
        <v>12387</v>
      </c>
    </row>
    <row r="49" ht="15" thickTop="1" x14ac:dyDescent="0.3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M46"/>
  <sheetViews>
    <sheetView showGridLines="0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47" sqref="J47"/>
    </sheetView>
  </sheetViews>
  <sheetFormatPr defaultColWidth="9.109375" defaultRowHeight="18" customHeight="1" x14ac:dyDescent="0.3"/>
  <cols>
    <col min="1" max="1" width="9.109375" style="15"/>
    <col min="2" max="2" width="60.109375" style="15" customWidth="1"/>
    <col min="3" max="13" width="7.5546875" style="29" customWidth="1"/>
    <col min="14" max="16384" width="9.109375" style="15"/>
  </cols>
  <sheetData>
    <row r="1" spans="2:13" ht="18" customHeight="1" thickBot="1" x14ac:dyDescent="0.35"/>
    <row r="2" spans="2:13" ht="18" customHeight="1" thickBot="1" x14ac:dyDescent="0.35">
      <c r="B2" s="1" t="s">
        <v>0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2">
        <v>2017</v>
      </c>
      <c r="K2" s="2">
        <v>2018</v>
      </c>
      <c r="L2" s="2">
        <v>2019</v>
      </c>
      <c r="M2" s="2">
        <v>2020</v>
      </c>
    </row>
    <row r="3" spans="2:13" ht="18" customHeight="1" thickBot="1" x14ac:dyDescent="0.35">
      <c r="B3" s="30" t="str">
        <f>'P&amp;L'!B3</f>
        <v>Average EUR/USD FX rate</v>
      </c>
      <c r="C3" s="34">
        <f>+'P&amp;L'!C3</f>
        <v>1.329375</v>
      </c>
      <c r="D3" s="34">
        <f>+'P&amp;L'!D3</f>
        <v>1.4035500000000001</v>
      </c>
      <c r="E3" s="34">
        <f>+'P&amp;L'!E3</f>
        <v>1.29105</v>
      </c>
      <c r="F3" s="34">
        <f>+'P&amp;L'!F3</f>
        <v>1.32585</v>
      </c>
      <c r="G3" s="34">
        <f>+'P&amp;L'!G3</f>
        <v>1.3348249999999999</v>
      </c>
      <c r="H3" s="34">
        <f>+'P&amp;L'!H3</f>
        <v>1.115</v>
      </c>
      <c r="I3" s="34">
        <f>+'P&amp;L'!I3</f>
        <v>1.10605</v>
      </c>
      <c r="J3" s="34">
        <f>+'P&amp;L'!J3</f>
        <v>1.1249333333333333</v>
      </c>
      <c r="K3" s="34">
        <f>+'P&amp;L'!K3</f>
        <v>1.1838416666666667</v>
      </c>
      <c r="L3" s="34">
        <v>1.1213</v>
      </c>
      <c r="M3" s="34">
        <v>1.1384000000000001</v>
      </c>
    </row>
    <row r="4" spans="2:13" ht="18" customHeight="1" thickBot="1" x14ac:dyDescent="0.35">
      <c r="B4" s="6" t="s">
        <v>15</v>
      </c>
      <c r="C4" s="39">
        <v>539.4</v>
      </c>
      <c r="D4" s="39">
        <v>647.1</v>
      </c>
      <c r="E4" s="39">
        <v>620.9</v>
      </c>
      <c r="F4" s="39">
        <v>677.7</v>
      </c>
      <c r="G4" s="39">
        <v>727.6</v>
      </c>
      <c r="H4" s="39">
        <v>758.9</v>
      </c>
      <c r="I4" s="39">
        <v>1141.2</v>
      </c>
      <c r="J4" s="39">
        <v>467.3</v>
      </c>
      <c r="K4" s="39">
        <v>244.8</v>
      </c>
      <c r="L4" s="39">
        <v>199.5</v>
      </c>
      <c r="M4" s="39">
        <v>-102</v>
      </c>
    </row>
    <row r="5" spans="2:13" ht="18" customHeight="1" thickBot="1" x14ac:dyDescent="0.35">
      <c r="B5" s="1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18" customHeight="1" thickBot="1" x14ac:dyDescent="0.35">
      <c r="B6" s="16" t="s">
        <v>63</v>
      </c>
      <c r="C6" s="43">
        <v>-131.5</v>
      </c>
      <c r="D6" s="43">
        <v>-64</v>
      </c>
      <c r="E6" s="43">
        <v>-37.9</v>
      </c>
      <c r="F6" s="43">
        <v>-30.6</v>
      </c>
      <c r="G6" s="43">
        <v>-88.7</v>
      </c>
      <c r="H6" s="43">
        <v>-67.400000000000006</v>
      </c>
      <c r="I6" s="43">
        <v>-90.2</v>
      </c>
      <c r="J6" s="43">
        <v>-58.4</v>
      </c>
      <c r="K6" s="43">
        <v>-37.799999999999997</v>
      </c>
      <c r="L6" s="43">
        <v>-54.4</v>
      </c>
      <c r="M6" s="43">
        <v>-31</v>
      </c>
    </row>
    <row r="7" spans="2:13" ht="18" customHeight="1" thickBot="1" x14ac:dyDescent="0.35">
      <c r="B7" s="16" t="s">
        <v>64</v>
      </c>
      <c r="C7" s="43">
        <v>87.2</v>
      </c>
      <c r="D7" s="43">
        <v>126.2</v>
      </c>
      <c r="E7" s="43">
        <v>132.4</v>
      </c>
      <c r="F7" s="43">
        <v>147.69999999999999</v>
      </c>
      <c r="G7" s="43">
        <v>162.80000000000001</v>
      </c>
      <c r="H7" s="43">
        <v>155.6</v>
      </c>
      <c r="I7" s="43">
        <v>142.30000000000001</v>
      </c>
      <c r="J7" s="43">
        <v>111</v>
      </c>
      <c r="K7" s="43">
        <v>128</v>
      </c>
      <c r="L7" s="43">
        <v>144.19999999999999</v>
      </c>
      <c r="M7" s="43">
        <v>123</v>
      </c>
    </row>
    <row r="8" spans="2:13" ht="18" customHeight="1" thickBot="1" x14ac:dyDescent="0.35">
      <c r="B8" s="16" t="s">
        <v>65</v>
      </c>
      <c r="C8" s="43"/>
      <c r="D8" s="43"/>
      <c r="E8" s="43"/>
      <c r="F8" s="43"/>
      <c r="G8" s="43"/>
      <c r="H8" s="43"/>
      <c r="I8" s="43">
        <v>21.6</v>
      </c>
      <c r="J8" s="43"/>
      <c r="K8" s="43"/>
      <c r="L8" s="43"/>
      <c r="M8" s="43"/>
    </row>
    <row r="9" spans="2:13" ht="18" customHeight="1" thickBot="1" x14ac:dyDescent="0.35">
      <c r="B9" s="16" t="s">
        <v>66</v>
      </c>
      <c r="C9" s="43">
        <v>522</v>
      </c>
      <c r="D9" s="43">
        <v>470.3</v>
      </c>
      <c r="E9" s="43">
        <v>556.1</v>
      </c>
      <c r="F9" s="43">
        <v>513.5</v>
      </c>
      <c r="G9" s="43">
        <v>545.4</v>
      </c>
      <c r="H9" s="43">
        <v>599.6</v>
      </c>
      <c r="I9" s="43">
        <v>631.20000000000005</v>
      </c>
      <c r="J9" s="43">
        <v>713.6</v>
      </c>
      <c r="K9" s="43">
        <v>864.4</v>
      </c>
      <c r="L9" s="43">
        <v>851.2</v>
      </c>
      <c r="M9" s="43">
        <v>997</v>
      </c>
    </row>
    <row r="10" spans="2:13" ht="18" customHeight="1" thickBot="1" x14ac:dyDescent="0.35">
      <c r="B10" s="16" t="s">
        <v>67</v>
      </c>
      <c r="C10" s="43">
        <v>-47.8</v>
      </c>
      <c r="D10" s="43">
        <v>-39</v>
      </c>
      <c r="E10" s="43">
        <v>-41</v>
      </c>
      <c r="F10" s="43">
        <v>-42.3</v>
      </c>
      <c r="G10" s="43">
        <v>-58</v>
      </c>
      <c r="H10" s="43">
        <v>-66.400000000000006</v>
      </c>
      <c r="I10" s="43">
        <v>-71.400000000000006</v>
      </c>
      <c r="J10" s="43">
        <v>-70.8</v>
      </c>
      <c r="K10" s="43">
        <v>-75.8</v>
      </c>
      <c r="L10" s="43">
        <v>-88.2</v>
      </c>
      <c r="M10" s="43">
        <v>-72</v>
      </c>
    </row>
    <row r="11" spans="2:13" ht="18" customHeight="1" thickBot="1" x14ac:dyDescent="0.35">
      <c r="B11" s="16" t="s">
        <v>10</v>
      </c>
      <c r="C11" s="43"/>
      <c r="D11" s="43"/>
      <c r="E11" s="43"/>
      <c r="F11" s="43"/>
      <c r="G11" s="43"/>
      <c r="H11" s="43"/>
      <c r="I11" s="43">
        <v>-495.2</v>
      </c>
      <c r="J11" s="43"/>
      <c r="K11" s="43"/>
      <c r="L11" s="43"/>
      <c r="M11" s="43"/>
    </row>
    <row r="12" spans="2:13" ht="18" customHeight="1" thickBot="1" x14ac:dyDescent="0.35">
      <c r="B12" s="16" t="s">
        <v>68</v>
      </c>
      <c r="C12" s="43">
        <v>55.400000000000006</v>
      </c>
      <c r="D12" s="43">
        <v>12.1</v>
      </c>
      <c r="E12" s="43">
        <v>23.5</v>
      </c>
      <c r="F12" s="43">
        <v>24.2</v>
      </c>
      <c r="G12" s="43">
        <v>26.3</v>
      </c>
      <c r="H12" s="43">
        <v>6.8</v>
      </c>
      <c r="I12" s="43">
        <v>18.600000000000001</v>
      </c>
      <c r="J12" s="43">
        <v>34.299999999999997</v>
      </c>
      <c r="K12" s="43">
        <v>63.6</v>
      </c>
      <c r="L12" s="43">
        <v>43.2</v>
      </c>
      <c r="M12" s="43">
        <v>76</v>
      </c>
    </row>
    <row r="13" spans="2:13" ht="18" customHeight="1" thickBot="1" x14ac:dyDescent="0.35">
      <c r="B13" s="6" t="s">
        <v>69</v>
      </c>
      <c r="C13" s="39">
        <v>1024.7</v>
      </c>
      <c r="D13" s="39">
        <v>1152.7</v>
      </c>
      <c r="E13" s="39">
        <v>1254</v>
      </c>
      <c r="F13" s="39">
        <v>1290.2</v>
      </c>
      <c r="G13" s="39">
        <v>1315.4</v>
      </c>
      <c r="H13" s="39">
        <v>1387.1</v>
      </c>
      <c r="I13" s="39">
        <v>1298.0999999999999</v>
      </c>
      <c r="J13" s="39">
        <v>1197</v>
      </c>
      <c r="K13" s="39">
        <v>1187.2</v>
      </c>
      <c r="L13" s="39">
        <v>1095.5</v>
      </c>
      <c r="M13" s="39">
        <v>991</v>
      </c>
    </row>
    <row r="14" spans="2:13" ht="18" customHeight="1" thickBot="1" x14ac:dyDescent="0.35">
      <c r="B14" s="16" t="s">
        <v>70</v>
      </c>
      <c r="C14" s="43">
        <v>82.4</v>
      </c>
      <c r="D14" s="43">
        <v>-72.8</v>
      </c>
      <c r="E14" s="43">
        <v>-20.6</v>
      </c>
      <c r="F14" s="43">
        <v>-141.69999999999999</v>
      </c>
      <c r="G14" s="43">
        <v>-75.900000000000006</v>
      </c>
      <c r="H14" s="43">
        <v>63.5</v>
      </c>
      <c r="I14" s="43">
        <v>-24</v>
      </c>
      <c r="J14" s="43">
        <v>54.2</v>
      </c>
      <c r="K14" s="43">
        <v>4.0999999999999996</v>
      </c>
      <c r="L14" s="43">
        <v>38.6</v>
      </c>
      <c r="M14" s="43">
        <v>58</v>
      </c>
    </row>
    <row r="15" spans="2:13" ht="18" customHeight="1" thickBot="1" x14ac:dyDescent="0.35">
      <c r="B15" s="6" t="s">
        <v>71</v>
      </c>
      <c r="C15" s="39">
        <v>1107.1000000000001</v>
      </c>
      <c r="D15" s="39">
        <v>1079.9000000000001</v>
      </c>
      <c r="E15" s="39">
        <v>1233.4000000000001</v>
      </c>
      <c r="F15" s="39">
        <v>1148.5</v>
      </c>
      <c r="G15" s="39">
        <v>1239.5</v>
      </c>
      <c r="H15" s="39">
        <v>1450.6</v>
      </c>
      <c r="I15" s="39">
        <v>1274.0999999999999</v>
      </c>
      <c r="J15" s="39">
        <v>1251.2</v>
      </c>
      <c r="K15" s="39">
        <v>1191.3</v>
      </c>
      <c r="L15" s="39">
        <v>1134.0999999999999</v>
      </c>
      <c r="M15" s="39">
        <v>1049</v>
      </c>
    </row>
    <row r="16" spans="2:13" ht="18" customHeight="1" thickBot="1" x14ac:dyDescent="0.35">
      <c r="B16" s="16" t="s">
        <v>72</v>
      </c>
      <c r="C16" s="43">
        <v>2.1</v>
      </c>
      <c r="D16" s="43">
        <v>-3</v>
      </c>
      <c r="E16" s="43">
        <v>-1.6</v>
      </c>
      <c r="F16" s="43">
        <v>-5.5</v>
      </c>
      <c r="G16" s="43">
        <v>-129.9</v>
      </c>
      <c r="H16" s="43">
        <v>-36.5</v>
      </c>
      <c r="I16" s="43">
        <v>-42.6</v>
      </c>
      <c r="J16" s="43">
        <v>-35.1</v>
      </c>
      <c r="K16" s="43">
        <v>-37.4</v>
      </c>
      <c r="L16" s="43">
        <v>-26.2</v>
      </c>
      <c r="M16" s="43">
        <v>-39</v>
      </c>
    </row>
    <row r="17" spans="2:13" ht="18" customHeight="1" thickBot="1" x14ac:dyDescent="0.35">
      <c r="B17" s="16" t="s">
        <v>73</v>
      </c>
      <c r="C17" s="43">
        <v>-804.5</v>
      </c>
      <c r="D17" s="43">
        <v>-834.5</v>
      </c>
      <c r="E17" s="43">
        <v>-634</v>
      </c>
      <c r="F17" s="43">
        <v>-377.5</v>
      </c>
      <c r="G17" s="43">
        <v>-324.2</v>
      </c>
      <c r="H17" s="43">
        <v>-524</v>
      </c>
      <c r="I17" s="43">
        <v>-577.4</v>
      </c>
      <c r="J17" s="43">
        <v>-446.1</v>
      </c>
      <c r="K17" s="43">
        <v>-290.8</v>
      </c>
      <c r="L17" s="43">
        <v>-279.10000000000002</v>
      </c>
      <c r="M17" s="43">
        <v>-171</v>
      </c>
    </row>
    <row r="18" spans="2:13" ht="18" customHeight="1" thickBot="1" x14ac:dyDescent="0.35">
      <c r="B18" s="16" t="s">
        <v>74</v>
      </c>
      <c r="C18" s="43"/>
      <c r="D18" s="43"/>
      <c r="E18" s="43"/>
      <c r="F18" s="43"/>
      <c r="G18" s="43"/>
      <c r="H18" s="43"/>
      <c r="I18" s="43">
        <v>-725.5</v>
      </c>
      <c r="J18" s="43"/>
      <c r="K18" s="43"/>
      <c r="L18" s="43"/>
      <c r="M18" s="43"/>
    </row>
    <row r="19" spans="2:13" ht="18" customHeight="1" thickBot="1" x14ac:dyDescent="0.35">
      <c r="B19" s="16" t="s">
        <v>75</v>
      </c>
      <c r="C19" s="43">
        <v>4.2</v>
      </c>
      <c r="D19" s="43">
        <v>6.4</v>
      </c>
      <c r="E19" s="43">
        <v>3.2</v>
      </c>
      <c r="F19" s="43">
        <v>0.2</v>
      </c>
      <c r="G19" s="43">
        <v>1.3</v>
      </c>
      <c r="H19" s="43"/>
      <c r="I19" s="64"/>
      <c r="J19" s="64">
        <v>1.1000000000000001</v>
      </c>
      <c r="K19" s="64">
        <v>11.6</v>
      </c>
      <c r="L19" s="64"/>
      <c r="M19" s="64"/>
    </row>
    <row r="20" spans="2:13" ht="18" customHeight="1" thickBot="1" x14ac:dyDescent="0.35">
      <c r="B20" s="16" t="s">
        <v>76</v>
      </c>
      <c r="C20" s="43">
        <v>-27.7</v>
      </c>
      <c r="D20" s="43">
        <v>-7.3</v>
      </c>
      <c r="E20" s="43">
        <v>-68.099999999999994</v>
      </c>
      <c r="F20" s="43"/>
      <c r="G20" s="43">
        <v>-18.3</v>
      </c>
      <c r="H20" s="43"/>
      <c r="I20" s="43">
        <v>-36.700000000000003</v>
      </c>
      <c r="J20" s="43">
        <v>-8.6999999999999993</v>
      </c>
      <c r="K20" s="43">
        <v>-1.2</v>
      </c>
      <c r="L20" s="43"/>
      <c r="M20" s="43"/>
    </row>
    <row r="21" spans="2:13" ht="18" customHeight="1" thickBot="1" x14ac:dyDescent="0.35">
      <c r="B21" s="16" t="s">
        <v>77</v>
      </c>
      <c r="C21" s="43">
        <v>-86.5</v>
      </c>
      <c r="D21" s="43">
        <v>-2.6</v>
      </c>
      <c r="E21" s="43">
        <v>2.8</v>
      </c>
      <c r="F21" s="43">
        <v>-39.5</v>
      </c>
      <c r="G21" s="43">
        <v>-30</v>
      </c>
      <c r="H21" s="43">
        <v>-0.1</v>
      </c>
      <c r="I21" s="43">
        <v>0.5</v>
      </c>
      <c r="J21" s="43">
        <v>-1.6</v>
      </c>
      <c r="K21" s="43">
        <v>-3</v>
      </c>
      <c r="L21" s="43">
        <v>-2.5</v>
      </c>
      <c r="M21" s="43">
        <v>-7</v>
      </c>
    </row>
    <row r="22" spans="2:13" ht="18" customHeight="1" thickBot="1" x14ac:dyDescent="0.35">
      <c r="B22" s="6" t="s">
        <v>78</v>
      </c>
      <c r="C22" s="39">
        <v>-912.4</v>
      </c>
      <c r="D22" s="39">
        <v>-850.3</v>
      </c>
      <c r="E22" s="39">
        <v>-697.7</v>
      </c>
      <c r="F22" s="39">
        <v>-422.3</v>
      </c>
      <c r="G22" s="39">
        <v>-501.1</v>
      </c>
      <c r="H22" s="39">
        <v>-560.6</v>
      </c>
      <c r="I22" s="39">
        <v>-1381.7</v>
      </c>
      <c r="J22" s="39">
        <v>-490.4</v>
      </c>
      <c r="K22" s="39">
        <v>-320.79999999999995</v>
      </c>
      <c r="L22" s="39">
        <v>-307.8</v>
      </c>
      <c r="M22" s="39">
        <v>-217</v>
      </c>
    </row>
    <row r="23" spans="2:13" ht="18" customHeight="1" thickBot="1" x14ac:dyDescent="0.35">
      <c r="B23" s="6" t="s">
        <v>138</v>
      </c>
      <c r="C23" s="39">
        <v>194.70000000000016</v>
      </c>
      <c r="D23" s="39">
        <v>229.60000000000014</v>
      </c>
      <c r="E23" s="39">
        <v>535.70000000000005</v>
      </c>
      <c r="F23" s="39">
        <v>726.2</v>
      </c>
      <c r="G23" s="39">
        <v>738.4</v>
      </c>
      <c r="H23" s="39">
        <v>889.99999999999989</v>
      </c>
      <c r="I23" s="39">
        <v>-107.60000000000014</v>
      </c>
      <c r="J23" s="39">
        <v>760.80000000000007</v>
      </c>
      <c r="K23" s="39">
        <v>870.5</v>
      </c>
      <c r="L23" s="39">
        <v>826.3</v>
      </c>
      <c r="M23" s="39">
        <v>832</v>
      </c>
    </row>
    <row r="24" spans="2:13" ht="18" customHeight="1" thickBot="1" x14ac:dyDescent="0.35">
      <c r="B24" s="16" t="s">
        <v>79</v>
      </c>
      <c r="C24" s="43">
        <v>810.6</v>
      </c>
      <c r="D24" s="43">
        <v>926.9</v>
      </c>
      <c r="E24" s="43">
        <v>790.6</v>
      </c>
      <c r="F24" s="43">
        <v>1769.5</v>
      </c>
      <c r="G24" s="43">
        <v>707.9</v>
      </c>
      <c r="H24" s="43"/>
      <c r="I24" s="43">
        <v>275.5</v>
      </c>
      <c r="J24" s="43">
        <v>34.5</v>
      </c>
      <c r="K24" s="43">
        <v>893</v>
      </c>
      <c r="L24" s="43">
        <v>496.7</v>
      </c>
      <c r="M24" s="43">
        <v>395</v>
      </c>
    </row>
    <row r="25" spans="2:13" ht="18" customHeight="1" thickBot="1" x14ac:dyDescent="0.35">
      <c r="B25" s="16" t="s">
        <v>80</v>
      </c>
      <c r="C25" s="43">
        <v>-651.1</v>
      </c>
      <c r="D25" s="43">
        <v>-847.8</v>
      </c>
      <c r="E25" s="43">
        <v>-784.6</v>
      </c>
      <c r="F25" s="43">
        <v>-1587.1</v>
      </c>
      <c r="G25" s="43">
        <v>-808.6</v>
      </c>
      <c r="H25" s="43">
        <v>-274.8</v>
      </c>
      <c r="I25" s="43">
        <v>-1582.4</v>
      </c>
      <c r="J25" s="43">
        <v>-287.5</v>
      </c>
      <c r="K25" s="43">
        <v>-541.70000000000005</v>
      </c>
      <c r="L25" s="43">
        <v>-483.6</v>
      </c>
      <c r="M25" s="43">
        <v>-785</v>
      </c>
    </row>
    <row r="26" spans="2:13" ht="18" customHeight="1" thickBot="1" x14ac:dyDescent="0.35">
      <c r="B26" s="16" t="s">
        <v>95</v>
      </c>
      <c r="C26" s="43"/>
      <c r="D26" s="43"/>
      <c r="E26" s="43"/>
      <c r="F26" s="43"/>
      <c r="G26" s="43"/>
      <c r="H26" s="43"/>
      <c r="I26" s="43">
        <v>1274.7</v>
      </c>
      <c r="J26" s="43">
        <v>-2.1</v>
      </c>
      <c r="K26" s="43"/>
      <c r="L26" s="43"/>
      <c r="M26" s="43"/>
    </row>
    <row r="27" spans="2:13" ht="18" customHeight="1" thickBot="1" x14ac:dyDescent="0.35">
      <c r="B27" s="16" t="s">
        <v>96</v>
      </c>
      <c r="C27" s="43"/>
      <c r="D27" s="43"/>
      <c r="E27" s="43"/>
      <c r="F27" s="43"/>
      <c r="G27" s="43"/>
      <c r="H27" s="43"/>
      <c r="I27" s="43"/>
      <c r="J27" s="43">
        <v>-24.7</v>
      </c>
      <c r="K27" s="43">
        <v>-65.625</v>
      </c>
      <c r="L27" s="43">
        <v>-65.599999999999994</v>
      </c>
      <c r="M27" s="43">
        <v>-66</v>
      </c>
    </row>
    <row r="28" spans="2:13" ht="18" customHeight="1" thickBot="1" x14ac:dyDescent="0.35">
      <c r="B28" s="16" t="s">
        <v>139</v>
      </c>
      <c r="C28" s="43">
        <v>-87.2</v>
      </c>
      <c r="D28" s="43">
        <v>-178.1</v>
      </c>
      <c r="E28" s="43">
        <v>-194.5</v>
      </c>
      <c r="F28" s="43">
        <v>-180.3</v>
      </c>
      <c r="G28" s="43">
        <v>-188.5</v>
      </c>
      <c r="H28" s="43">
        <v>-180.7</v>
      </c>
      <c r="I28" s="43">
        <v>-188.5</v>
      </c>
      <c r="J28" s="43">
        <v>-158.30000000000001</v>
      </c>
      <c r="K28" s="43">
        <v>-152.27500000000001</v>
      </c>
      <c r="L28" s="43">
        <v>-153.69999999999999</v>
      </c>
      <c r="M28" s="43">
        <v>-152</v>
      </c>
    </row>
    <row r="29" spans="2:13" ht="18" customHeight="1" thickBot="1" x14ac:dyDescent="0.35">
      <c r="B29" s="16" t="s">
        <v>81</v>
      </c>
      <c r="C29" s="43">
        <v>-287.5</v>
      </c>
      <c r="D29" s="43">
        <v>-317</v>
      </c>
      <c r="E29" s="43">
        <v>-351</v>
      </c>
      <c r="F29" s="43">
        <v>-390.2</v>
      </c>
      <c r="G29" s="43">
        <v>-433.1</v>
      </c>
      <c r="H29" s="43">
        <v>-477.2</v>
      </c>
      <c r="I29" s="43">
        <v>-527.5</v>
      </c>
      <c r="J29" s="43">
        <v>-608.29999999999995</v>
      </c>
      <c r="K29" s="43">
        <v>-362.9</v>
      </c>
      <c r="L29" s="43">
        <v>-363.9</v>
      </c>
      <c r="M29" s="43">
        <v>-182</v>
      </c>
    </row>
    <row r="30" spans="2:13" ht="18" customHeight="1" thickBot="1" x14ac:dyDescent="0.35">
      <c r="B30" s="16" t="s">
        <v>82</v>
      </c>
      <c r="C30" s="43"/>
      <c r="D30" s="43"/>
      <c r="E30" s="43"/>
      <c r="F30" s="43"/>
      <c r="G30" s="43"/>
      <c r="H30" s="43">
        <v>39.299999999999997</v>
      </c>
      <c r="I30" s="43">
        <v>12.5</v>
      </c>
      <c r="J30" s="43">
        <v>1.9</v>
      </c>
      <c r="K30" s="43"/>
      <c r="L30" s="43"/>
      <c r="M30" s="43"/>
    </row>
    <row r="31" spans="2:13" ht="18" customHeight="1" thickBot="1" x14ac:dyDescent="0.35">
      <c r="B31" s="16" t="s">
        <v>83</v>
      </c>
      <c r="C31" s="43"/>
      <c r="D31" s="43"/>
      <c r="E31" s="43">
        <v>86.7</v>
      </c>
      <c r="F31" s="43"/>
      <c r="G31" s="43"/>
      <c r="H31" s="43">
        <v>218.8</v>
      </c>
      <c r="I31" s="43">
        <v>882.2</v>
      </c>
      <c r="J31" s="43"/>
      <c r="K31" s="43"/>
      <c r="L31" s="43"/>
      <c r="M31" s="43"/>
    </row>
    <row r="32" spans="2:13" ht="18" customHeight="1" thickBot="1" x14ac:dyDescent="0.35">
      <c r="B32" s="16" t="s">
        <v>84</v>
      </c>
      <c r="C32" s="43">
        <v>43.3</v>
      </c>
      <c r="D32" s="43"/>
      <c r="E32" s="43">
        <v>-86.7</v>
      </c>
      <c r="F32" s="43">
        <v>-22.9</v>
      </c>
      <c r="G32" s="43">
        <v>-121.5</v>
      </c>
      <c r="H32" s="43">
        <v>-192.8</v>
      </c>
      <c r="I32" s="43">
        <v>-197.6</v>
      </c>
      <c r="J32" s="43">
        <v>-51.3</v>
      </c>
      <c r="K32" s="43">
        <v>-15.9</v>
      </c>
      <c r="L32" s="43">
        <v>-50.1</v>
      </c>
      <c r="M32" s="43">
        <v>-10</v>
      </c>
    </row>
    <row r="33" spans="2:13" ht="18" customHeight="1" thickBot="1" x14ac:dyDescent="0.35">
      <c r="B33" s="16" t="s">
        <v>85</v>
      </c>
      <c r="C33" s="43"/>
      <c r="D33" s="43">
        <v>29.9</v>
      </c>
      <c r="E33" s="43">
        <v>44.1</v>
      </c>
      <c r="F33" s="43">
        <v>44.7</v>
      </c>
      <c r="G33" s="43">
        <v>92.4</v>
      </c>
      <c r="H33" s="43">
        <v>116.7</v>
      </c>
      <c r="I33" s="43">
        <v>100.8</v>
      </c>
      <c r="J33" s="43">
        <v>40.5</v>
      </c>
      <c r="K33" s="43">
        <v>28.8</v>
      </c>
      <c r="L33" s="43">
        <v>56.5</v>
      </c>
      <c r="M33" s="43">
        <v>9</v>
      </c>
    </row>
    <row r="34" spans="2:13" ht="18" customHeight="1" thickBot="1" x14ac:dyDescent="0.35">
      <c r="B34" s="16" t="s">
        <v>94</v>
      </c>
      <c r="C34" s="43"/>
      <c r="D34" s="43"/>
      <c r="E34" s="43"/>
      <c r="F34" s="43"/>
      <c r="G34" s="43"/>
      <c r="H34" s="43"/>
      <c r="I34" s="43"/>
      <c r="J34" s="43"/>
      <c r="K34" s="43">
        <v>-9.5</v>
      </c>
      <c r="L34" s="43">
        <v>-13.4</v>
      </c>
      <c r="M34" s="43">
        <v>-15</v>
      </c>
    </row>
    <row r="35" spans="2:13" ht="18" customHeight="1" thickBot="1" x14ac:dyDescent="0.35">
      <c r="B35" s="16" t="s">
        <v>86</v>
      </c>
      <c r="C35" s="43">
        <v>-0.6</v>
      </c>
      <c r="D35" s="43">
        <v>58.9</v>
      </c>
      <c r="E35" s="43">
        <v>-5.6</v>
      </c>
      <c r="F35" s="43">
        <v>-5.6</v>
      </c>
      <c r="G35" s="43">
        <v>-5.6</v>
      </c>
      <c r="H35" s="43">
        <v>-7.6</v>
      </c>
      <c r="I35" s="43">
        <v>-4.5999999999999996</v>
      </c>
      <c r="J35" s="43">
        <v>-7.2</v>
      </c>
      <c r="K35" s="43">
        <v>-5.7</v>
      </c>
      <c r="L35" s="43">
        <v>-0.3</v>
      </c>
      <c r="M35" s="43">
        <v>-7</v>
      </c>
    </row>
    <row r="36" spans="2:13" ht="18" customHeight="1" thickBot="1" x14ac:dyDescent="0.35">
      <c r="B36" s="6" t="s">
        <v>87</v>
      </c>
      <c r="C36" s="39">
        <v>-171.89999999999998</v>
      </c>
      <c r="D36" s="39">
        <v>-386.1</v>
      </c>
      <c r="E36" s="39">
        <v>-501</v>
      </c>
      <c r="F36" s="39">
        <v>-371.9</v>
      </c>
      <c r="G36" s="39">
        <v>-757</v>
      </c>
      <c r="H36" s="39">
        <v>-758.3</v>
      </c>
      <c r="I36" s="39">
        <v>45.1</v>
      </c>
      <c r="J36" s="39">
        <v>-1055.3</v>
      </c>
      <c r="K36" s="65">
        <v>-231.8</v>
      </c>
      <c r="L36" s="65">
        <v>-577.4</v>
      </c>
      <c r="M36" s="65">
        <v>-813</v>
      </c>
    </row>
    <row r="37" spans="2:13" ht="18" customHeight="1" thickBot="1" x14ac:dyDescent="0.35">
      <c r="B37" s="16" t="s">
        <v>88</v>
      </c>
      <c r="C37" s="43">
        <v>14.9</v>
      </c>
      <c r="D37" s="43">
        <v>-8.1</v>
      </c>
      <c r="E37" s="43">
        <v>-12.7</v>
      </c>
      <c r="F37" s="43">
        <v>-50.1</v>
      </c>
      <c r="G37" s="43">
        <v>-1.1000000000000001</v>
      </c>
      <c r="H37" s="43">
        <v>-16.5</v>
      </c>
      <c r="I37" s="43">
        <v>10.3</v>
      </c>
      <c r="J37" s="43">
        <v>-16.2</v>
      </c>
      <c r="K37" s="41">
        <v>0.8</v>
      </c>
      <c r="L37" s="41">
        <v>-2.7</v>
      </c>
      <c r="M37" s="41">
        <v>-12</v>
      </c>
    </row>
    <row r="38" spans="2:13" ht="18" customHeight="1" thickBot="1" x14ac:dyDescent="0.35">
      <c r="B38" s="6" t="s">
        <v>89</v>
      </c>
      <c r="C38" s="39">
        <v>286.60000000000002</v>
      </c>
      <c r="D38" s="39">
        <v>323.7</v>
      </c>
      <c r="E38" s="39">
        <v>218</v>
      </c>
      <c r="F38" s="39">
        <v>240</v>
      </c>
      <c r="G38" s="39">
        <v>544.20000000000005</v>
      </c>
      <c r="H38" s="39">
        <v>524.5</v>
      </c>
      <c r="I38" s="39">
        <v>639.70000000000005</v>
      </c>
      <c r="J38" s="39">
        <v>587.5</v>
      </c>
      <c r="K38" s="65">
        <v>269.60000000000002</v>
      </c>
      <c r="L38" s="65">
        <v>909.1</v>
      </c>
      <c r="M38" s="65">
        <v>1155</v>
      </c>
    </row>
    <row r="39" spans="2:13" ht="18" customHeight="1" thickBot="1" x14ac:dyDescent="0.35">
      <c r="B39" s="16" t="s">
        <v>90</v>
      </c>
      <c r="C39" s="43">
        <v>37.70000000000018</v>
      </c>
      <c r="D39" s="43">
        <v>-164.59999999999988</v>
      </c>
      <c r="E39" s="43">
        <v>22</v>
      </c>
      <c r="F39" s="43">
        <v>304.2</v>
      </c>
      <c r="G39" s="43">
        <v>-19.7</v>
      </c>
      <c r="H39" s="43">
        <v>115.2</v>
      </c>
      <c r="I39" s="43">
        <v>-52.2</v>
      </c>
      <c r="J39" s="43">
        <v>-317.89999999999998</v>
      </c>
      <c r="K39" s="41">
        <v>639.5</v>
      </c>
      <c r="L39" s="41">
        <v>246.2</v>
      </c>
      <c r="M39" s="41">
        <v>7</v>
      </c>
    </row>
    <row r="40" spans="2:13" ht="18" customHeight="1" thickBot="1" x14ac:dyDescent="0.35">
      <c r="B40" s="17" t="s">
        <v>91</v>
      </c>
      <c r="C40" s="66">
        <v>324.30000000000018</v>
      </c>
      <c r="D40" s="66">
        <v>159.10000000000011</v>
      </c>
      <c r="E40" s="66">
        <v>240</v>
      </c>
      <c r="F40" s="66">
        <v>544.20000000000005</v>
      </c>
      <c r="G40" s="66">
        <v>524.5</v>
      </c>
      <c r="H40" s="66">
        <v>639.70000000000005</v>
      </c>
      <c r="I40" s="66">
        <v>587.5</v>
      </c>
      <c r="J40" s="66">
        <v>269.60000000000002</v>
      </c>
      <c r="K40" s="67">
        <v>909.1</v>
      </c>
      <c r="L40" s="67">
        <v>1155.3</v>
      </c>
      <c r="M40" s="67">
        <v>1162</v>
      </c>
    </row>
    <row r="41" spans="2:13" ht="18" customHeight="1" thickTop="1" x14ac:dyDescent="0.3"/>
    <row r="43" spans="2:13" ht="18" customHeight="1" thickBot="1" x14ac:dyDescent="0.35">
      <c r="B43" s="6" t="s">
        <v>138</v>
      </c>
      <c r="C43" s="39">
        <v>194.70000000000016</v>
      </c>
      <c r="D43" s="39">
        <v>229.60000000000014</v>
      </c>
      <c r="E43" s="39">
        <v>535.70000000000005</v>
      </c>
      <c r="F43" s="39">
        <v>726.2</v>
      </c>
      <c r="G43" s="39">
        <v>738.4</v>
      </c>
      <c r="H43" s="39">
        <v>889.99999999999989</v>
      </c>
      <c r="I43" s="39">
        <v>-107.60000000000014</v>
      </c>
      <c r="J43" s="39">
        <v>760.80000000000007</v>
      </c>
      <c r="K43" s="39">
        <v>870.5</v>
      </c>
      <c r="L43" s="39">
        <v>826.3</v>
      </c>
      <c r="M43" s="39">
        <v>832</v>
      </c>
    </row>
    <row r="44" spans="2:13" ht="18" customHeight="1" thickBot="1" x14ac:dyDescent="0.35">
      <c r="B44" s="16" t="s">
        <v>139</v>
      </c>
      <c r="C44" s="43">
        <v>-87.2</v>
      </c>
      <c r="D44" s="43">
        <v>-178.1</v>
      </c>
      <c r="E44" s="43">
        <v>-194.5</v>
      </c>
      <c r="F44" s="43">
        <v>-180.3</v>
      </c>
      <c r="G44" s="43">
        <v>-188.5</v>
      </c>
      <c r="H44" s="43">
        <v>-180.7</v>
      </c>
      <c r="I44" s="43">
        <v>-188.5</v>
      </c>
      <c r="J44" s="43">
        <v>-158.30000000000001</v>
      </c>
      <c r="K44" s="43">
        <v>-152.27500000000001</v>
      </c>
      <c r="L44" s="43">
        <v>-153.69999999999999</v>
      </c>
      <c r="M44" s="43">
        <v>-152</v>
      </c>
    </row>
    <row r="45" spans="2:13" ht="18" customHeight="1" thickBot="1" x14ac:dyDescent="0.35">
      <c r="B45" s="16" t="s">
        <v>94</v>
      </c>
      <c r="C45" s="43"/>
      <c r="D45" s="43"/>
      <c r="E45" s="43"/>
      <c r="F45" s="43"/>
      <c r="G45" s="43"/>
      <c r="H45" s="43"/>
      <c r="I45" s="43"/>
      <c r="J45" s="43"/>
      <c r="K45" s="43">
        <v>-9.5</v>
      </c>
      <c r="L45" s="43">
        <v>-13.4</v>
      </c>
      <c r="M45" s="43">
        <v>-15</v>
      </c>
    </row>
    <row r="46" spans="2:13" ht="18" customHeight="1" thickBot="1" x14ac:dyDescent="0.35">
      <c r="B46" s="6" t="s">
        <v>140</v>
      </c>
      <c r="C46" s="39">
        <v>107.50000000000016</v>
      </c>
      <c r="D46" s="39">
        <v>51.500000000000142</v>
      </c>
      <c r="E46" s="39">
        <v>341.20000000000005</v>
      </c>
      <c r="F46" s="39">
        <v>545.90000000000009</v>
      </c>
      <c r="G46" s="39">
        <v>549.9</v>
      </c>
      <c r="H46" s="39">
        <v>709.3</v>
      </c>
      <c r="I46" s="39">
        <v>-296.10000000000014</v>
      </c>
      <c r="J46" s="39">
        <v>602.5</v>
      </c>
      <c r="K46" s="39">
        <v>708.72500000000002</v>
      </c>
      <c r="L46" s="39">
        <v>659.19999999999993</v>
      </c>
      <c r="M46" s="39">
        <v>665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DBB32-940B-4B2C-9BB0-0F76CCE8AE5C}">
  <sheetPr>
    <tabColor theme="6"/>
  </sheetPr>
  <dimension ref="A1:AL25"/>
  <sheetViews>
    <sheetView showGridLines="0" tabSelected="1" topLeftCell="J1" zoomScaleNormal="100" workbookViewId="0">
      <selection activeCell="AU11" sqref="AU11"/>
    </sheetView>
  </sheetViews>
  <sheetFormatPr defaultColWidth="9.109375" defaultRowHeight="14.4" x14ac:dyDescent="0.3"/>
  <cols>
    <col min="1" max="1" width="20.5546875" style="18" customWidth="1"/>
    <col min="2" max="5" width="7.5546875" style="18" customWidth="1"/>
    <col min="6" max="6" width="1.33203125" style="18" customWidth="1"/>
    <col min="7" max="7" width="7.5546875" style="18" customWidth="1"/>
    <col min="8" max="8" width="1.33203125" style="18" customWidth="1"/>
    <col min="9" max="12" width="7.5546875" style="18" customWidth="1"/>
    <col min="13" max="13" width="1.33203125" style="18" customWidth="1"/>
    <col min="14" max="14" width="7.5546875" style="18" customWidth="1"/>
    <col min="15" max="15" width="1.33203125" style="18" customWidth="1"/>
    <col min="16" max="19" width="7.5546875" style="18" customWidth="1"/>
    <col min="20" max="20" width="1.33203125" style="18" customWidth="1"/>
    <col min="21" max="21" width="7.5546875" style="14" customWidth="1"/>
    <col min="22" max="22" width="1.33203125" style="18" customWidth="1"/>
    <col min="23" max="26" width="7.5546875" style="18" customWidth="1"/>
    <col min="27" max="27" width="1.33203125" style="18" customWidth="1"/>
    <col min="28" max="28" width="7.5546875" style="18" customWidth="1"/>
    <col min="29" max="29" width="1.33203125" style="18" customWidth="1"/>
    <col min="30" max="33" width="7.5546875" style="18" customWidth="1"/>
    <col min="34" max="34" width="1.33203125" style="18" customWidth="1"/>
    <col min="35" max="35" width="7.5546875" style="18" customWidth="1"/>
    <col min="36" max="36" width="1.33203125" style="18" customWidth="1"/>
    <col min="37" max="16384" width="9.109375" style="18"/>
  </cols>
  <sheetData>
    <row r="1" spans="1:38" x14ac:dyDescent="0.3">
      <c r="A1" s="86" t="s">
        <v>126</v>
      </c>
      <c r="B1" s="86"/>
      <c r="C1" s="86"/>
      <c r="D1" s="86"/>
      <c r="E1" s="86"/>
    </row>
    <row r="2" spans="1:38" ht="15" thickBot="1" x14ac:dyDescent="0.35"/>
    <row r="3" spans="1:38" ht="21" customHeight="1" thickBot="1" x14ac:dyDescent="0.35">
      <c r="A3" s="19" t="s">
        <v>97</v>
      </c>
      <c r="B3" s="25" t="s">
        <v>119</v>
      </c>
      <c r="C3" s="25" t="s">
        <v>120</v>
      </c>
      <c r="D3" s="25" t="s">
        <v>121</v>
      </c>
      <c r="E3" s="26" t="s">
        <v>122</v>
      </c>
      <c r="G3" s="27">
        <v>2016</v>
      </c>
      <c r="I3" s="25" t="s">
        <v>98</v>
      </c>
      <c r="J3" s="25" t="s">
        <v>99</v>
      </c>
      <c r="K3" s="25" t="s">
        <v>100</v>
      </c>
      <c r="L3" s="26" t="s">
        <v>101</v>
      </c>
      <c r="N3" s="27">
        <v>2017</v>
      </c>
      <c r="P3" s="25" t="s">
        <v>102</v>
      </c>
      <c r="Q3" s="25" t="s">
        <v>103</v>
      </c>
      <c r="R3" s="25" t="s">
        <v>104</v>
      </c>
      <c r="S3" s="26" t="s">
        <v>105</v>
      </c>
      <c r="U3" s="27">
        <v>2018</v>
      </c>
      <c r="W3" s="25" t="s">
        <v>117</v>
      </c>
      <c r="X3" s="25" t="s">
        <v>118</v>
      </c>
      <c r="Y3" s="25" t="s">
        <v>123</v>
      </c>
      <c r="Z3" s="26" t="s">
        <v>125</v>
      </c>
      <c r="AB3" s="27">
        <v>2019</v>
      </c>
      <c r="AD3" s="25" t="s">
        <v>128</v>
      </c>
      <c r="AE3" s="25" t="s">
        <v>129</v>
      </c>
      <c r="AF3" s="25" t="s">
        <v>130</v>
      </c>
      <c r="AG3" s="26" t="s">
        <v>131</v>
      </c>
      <c r="AI3" s="27">
        <v>2020</v>
      </c>
      <c r="AK3" s="25" t="s">
        <v>142</v>
      </c>
      <c r="AL3" s="25" t="s">
        <v>144</v>
      </c>
    </row>
    <row r="4" spans="1:38" ht="21" customHeight="1" thickBot="1" x14ac:dyDescent="0.35">
      <c r="A4" s="20" t="s">
        <v>106</v>
      </c>
      <c r="B4" s="82">
        <v>1.0898000000000001</v>
      </c>
      <c r="C4" s="82">
        <v>1.1314</v>
      </c>
      <c r="D4" s="82">
        <v>1.1115999999999999</v>
      </c>
      <c r="E4" s="83">
        <v>1.0913999999999999</v>
      </c>
      <c r="F4" s="84"/>
      <c r="G4" s="85">
        <v>1.10605</v>
      </c>
      <c r="H4" s="84"/>
      <c r="I4" s="82">
        <v>1.0630999999999999</v>
      </c>
      <c r="J4" s="82">
        <v>1.0947</v>
      </c>
      <c r="K4" s="82">
        <v>1.1655</v>
      </c>
      <c r="L4" s="83">
        <v>1.1763999999999999</v>
      </c>
      <c r="M4" s="84"/>
      <c r="N4" s="85">
        <v>1.124925</v>
      </c>
      <c r="O4" s="84"/>
      <c r="P4" s="82">
        <v>1.2221</v>
      </c>
      <c r="Q4" s="82">
        <v>1.2033</v>
      </c>
      <c r="R4" s="82">
        <v>1.1681999999999999</v>
      </c>
      <c r="S4" s="83">
        <v>1.1417999999999999</v>
      </c>
      <c r="T4" s="84"/>
      <c r="U4" s="85">
        <v>1.1838499999999998</v>
      </c>
      <c r="V4" s="84"/>
      <c r="W4" s="82">
        <v>1.1451</v>
      </c>
      <c r="X4" s="82">
        <v>1.1201000000000001</v>
      </c>
      <c r="Y4" s="82">
        <v>1.1189</v>
      </c>
      <c r="Z4" s="82">
        <v>1.1008325333565632</v>
      </c>
      <c r="AA4" s="84"/>
      <c r="AB4" s="85">
        <v>1.1212331333391408</v>
      </c>
      <c r="AC4" s="84"/>
      <c r="AD4" s="82">
        <v>1.108768471963095</v>
      </c>
      <c r="AE4" s="82">
        <v>1.0989333333333333</v>
      </c>
      <c r="AF4" s="82">
        <v>1.1661999999999999</v>
      </c>
      <c r="AG4" s="82">
        <v>1.1795333333333333</v>
      </c>
      <c r="AH4" s="84"/>
      <c r="AI4" s="85">
        <v>1.1383587846574403</v>
      </c>
      <c r="AJ4" s="84"/>
      <c r="AK4" s="82">
        <v>1.2176</v>
      </c>
      <c r="AL4" s="82">
        <v>1.2</v>
      </c>
    </row>
    <row r="5" spans="1:38" ht="21" customHeight="1" thickBot="1" x14ac:dyDescent="0.35">
      <c r="A5" s="22" t="s">
        <v>109</v>
      </c>
      <c r="B5" s="73">
        <v>338353622.35672593</v>
      </c>
      <c r="C5" s="73">
        <v>325300858.98893905</v>
      </c>
      <c r="D5" s="73">
        <v>356373459.54143333</v>
      </c>
      <c r="E5" s="74">
        <v>371589205.66222614</v>
      </c>
      <c r="F5" s="70"/>
      <c r="G5" s="75">
        <v>1391617146.5493245</v>
      </c>
      <c r="H5" s="72"/>
      <c r="I5" s="73">
        <v>353433835.16629642</v>
      </c>
      <c r="J5" s="73">
        <v>346303772.10267895</v>
      </c>
      <c r="K5" s="73">
        <v>331786714.0996092</v>
      </c>
      <c r="L5" s="74">
        <v>351506182.7056613</v>
      </c>
      <c r="M5" s="72"/>
      <c r="N5" s="75">
        <v>1383030504.0742459</v>
      </c>
      <c r="O5" s="72"/>
      <c r="P5" s="73">
        <v>324363667.15974486</v>
      </c>
      <c r="Q5" s="73">
        <v>334142097.21788681</v>
      </c>
      <c r="R5" s="73">
        <v>318887195.56910342</v>
      </c>
      <c r="S5" s="74">
        <v>328911226.30023783</v>
      </c>
      <c r="T5" s="72"/>
      <c r="U5" s="75">
        <v>1306304186.246973</v>
      </c>
      <c r="V5" s="72"/>
      <c r="W5" s="73">
        <v>304115694.3080554</v>
      </c>
      <c r="X5" s="73">
        <v>300482436.3176747</v>
      </c>
      <c r="Y5" s="73">
        <v>302170213.69285297</v>
      </c>
      <c r="Z5" s="74">
        <v>306656962.88685298</v>
      </c>
      <c r="AA5" s="72"/>
      <c r="AB5" s="75">
        <v>1213425307.205436</v>
      </c>
      <c r="AC5" s="72"/>
      <c r="AD5" s="73">
        <v>281947606.47391671</v>
      </c>
      <c r="AE5" s="73">
        <v>277396644.26807654</v>
      </c>
      <c r="AF5" s="73">
        <v>272813028.9750151</v>
      </c>
      <c r="AG5" s="74">
        <v>275984538.87178117</v>
      </c>
      <c r="AH5" s="72"/>
      <c r="AI5" s="75">
        <v>1108141818.5887895</v>
      </c>
      <c r="AJ5" s="72"/>
      <c r="AK5" s="73">
        <v>262696764.89928833</v>
      </c>
      <c r="AL5" s="73">
        <v>262895458.07147512</v>
      </c>
    </row>
    <row r="6" spans="1:38" ht="21" customHeight="1" thickBot="1" x14ac:dyDescent="0.35">
      <c r="A6" s="23" t="s">
        <v>107</v>
      </c>
      <c r="B6" s="76">
        <v>326658424.10498834</v>
      </c>
      <c r="C6" s="76">
        <v>320934114.92641532</v>
      </c>
      <c r="D6" s="76">
        <v>348894786.01325494</v>
      </c>
      <c r="E6" s="77">
        <v>370057205.66222614</v>
      </c>
      <c r="F6" s="70"/>
      <c r="G6" s="78">
        <v>1366544530.7068849</v>
      </c>
      <c r="H6" s="72"/>
      <c r="I6" s="76">
        <v>349933668.33656681</v>
      </c>
      <c r="J6" s="76">
        <v>343321028.27522844</v>
      </c>
      <c r="K6" s="76">
        <v>331377620.9215672</v>
      </c>
      <c r="L6" s="77">
        <v>348597435.7056613</v>
      </c>
      <c r="M6" s="72"/>
      <c r="N6" s="78">
        <v>1373229753.2390237</v>
      </c>
      <c r="O6" s="72"/>
      <c r="P6" s="76">
        <v>321454920.15974486</v>
      </c>
      <c r="Q6" s="76">
        <v>328538139.05788678</v>
      </c>
      <c r="R6" s="76">
        <v>317527049.07683295</v>
      </c>
      <c r="S6" s="77">
        <v>324568532.42192537</v>
      </c>
      <c r="T6" s="72"/>
      <c r="U6" s="78">
        <v>1292088640.7163899</v>
      </c>
      <c r="V6" s="72"/>
      <c r="W6" s="76">
        <v>303351940.8279022</v>
      </c>
      <c r="X6" s="76">
        <v>300482436.3176747</v>
      </c>
      <c r="Y6" s="76">
        <v>300681215.27285296</v>
      </c>
      <c r="Z6" s="77">
        <v>305531962.88685298</v>
      </c>
      <c r="AA6" s="72"/>
      <c r="AB6" s="78">
        <v>1210047555.3052828</v>
      </c>
      <c r="AC6" s="72"/>
      <c r="AD6" s="76">
        <v>281947606.47391671</v>
      </c>
      <c r="AE6" s="76">
        <v>277396644.26807654</v>
      </c>
      <c r="AF6" s="76">
        <v>272813028.9750151</v>
      </c>
      <c r="AG6" s="77">
        <v>275984538.87178117</v>
      </c>
      <c r="AH6" s="72"/>
      <c r="AI6" s="78">
        <v>1108141818.5887895</v>
      </c>
      <c r="AJ6" s="72"/>
      <c r="AK6" s="76">
        <v>262696764.89928833</v>
      </c>
      <c r="AL6" s="76">
        <v>262895458.07147512</v>
      </c>
    </row>
    <row r="7" spans="1:38" ht="21" customHeight="1" thickBot="1" x14ac:dyDescent="0.35">
      <c r="A7" s="23" t="s">
        <v>108</v>
      </c>
      <c r="B7" s="76">
        <v>11695198.251737572</v>
      </c>
      <c r="C7" s="76">
        <v>4366744.0625237115</v>
      </c>
      <c r="D7" s="76">
        <v>7478673.5281783808</v>
      </c>
      <c r="E7" s="77">
        <v>1532000</v>
      </c>
      <c r="F7" s="70"/>
      <c r="G7" s="78">
        <v>25072615.842439666</v>
      </c>
      <c r="H7" s="72"/>
      <c r="I7" s="76">
        <v>3500166.8297296059</v>
      </c>
      <c r="J7" s="76">
        <v>2982743.8274505059</v>
      </c>
      <c r="K7" s="76">
        <v>409093.17804198398</v>
      </c>
      <c r="L7" s="77">
        <v>2908747</v>
      </c>
      <c r="M7" s="72"/>
      <c r="N7" s="78">
        <v>9800750.8352220953</v>
      </c>
      <c r="O7" s="72"/>
      <c r="P7" s="76">
        <v>2908747</v>
      </c>
      <c r="Q7" s="76">
        <v>5603958.1600000001</v>
      </c>
      <c r="R7" s="76">
        <v>1360146.4922704771</v>
      </c>
      <c r="S7" s="77">
        <v>4342693.8783124415</v>
      </c>
      <c r="T7" s="72"/>
      <c r="U7" s="78">
        <v>14215545.53058292</v>
      </c>
      <c r="V7" s="72"/>
      <c r="W7" s="76">
        <v>763753.48015320324</v>
      </c>
      <c r="X7" s="76">
        <v>0</v>
      </c>
      <c r="Y7" s="76">
        <v>1488998.42</v>
      </c>
      <c r="Z7" s="77">
        <v>1125000.0000000002</v>
      </c>
      <c r="AA7" s="72"/>
      <c r="AB7" s="78">
        <v>3377751.9001532029</v>
      </c>
      <c r="AC7" s="72"/>
      <c r="AD7" s="76">
        <v>0</v>
      </c>
      <c r="AE7" s="76">
        <v>0</v>
      </c>
      <c r="AF7" s="76">
        <v>0</v>
      </c>
      <c r="AG7" s="77">
        <v>0</v>
      </c>
      <c r="AH7" s="72"/>
      <c r="AI7" s="78">
        <v>0</v>
      </c>
      <c r="AJ7" s="72"/>
      <c r="AK7" s="76">
        <v>0</v>
      </c>
      <c r="AL7" s="76">
        <v>0</v>
      </c>
    </row>
    <row r="8" spans="1:38" ht="21" customHeight="1" thickBot="1" x14ac:dyDescent="0.35">
      <c r="A8" s="21" t="s">
        <v>110</v>
      </c>
      <c r="B8" s="68">
        <v>56835067.059962399</v>
      </c>
      <c r="C8" s="68">
        <v>56049320.625361018</v>
      </c>
      <c r="D8" s="68">
        <v>63736984.00561215</v>
      </c>
      <c r="E8" s="69">
        <v>65192010.585209355</v>
      </c>
      <c r="F8" s="70"/>
      <c r="G8" s="71">
        <v>241813382.27614492</v>
      </c>
      <c r="H8" s="72"/>
      <c r="I8" s="68">
        <v>59388269.451627165</v>
      </c>
      <c r="J8" s="68">
        <v>60683765.144181557</v>
      </c>
      <c r="K8" s="68">
        <v>61009656.981376074</v>
      </c>
      <c r="L8" s="69">
        <v>64781895.831904367</v>
      </c>
      <c r="M8" s="72"/>
      <c r="N8" s="71">
        <v>245863587.40908915</v>
      </c>
      <c r="O8" s="72"/>
      <c r="P8" s="68">
        <v>59428478.345477492</v>
      </c>
      <c r="Q8" s="68">
        <v>71566204.20290938</v>
      </c>
      <c r="R8" s="68">
        <v>69639394.589465454</v>
      </c>
      <c r="S8" s="69">
        <v>74816715.290639505</v>
      </c>
      <c r="T8" s="72"/>
      <c r="U8" s="71">
        <v>275450792.42849183</v>
      </c>
      <c r="V8" s="72"/>
      <c r="W8" s="68">
        <v>68465531.641670421</v>
      </c>
      <c r="X8" s="68">
        <v>73470818.887521803</v>
      </c>
      <c r="Y8" s="68">
        <v>71476346.450745031</v>
      </c>
      <c r="Z8" s="69">
        <v>81142294.620505944</v>
      </c>
      <c r="AA8" s="72"/>
      <c r="AB8" s="71">
        <v>294554991.60044318</v>
      </c>
      <c r="AC8" s="72"/>
      <c r="AD8" s="68">
        <v>69771661.251523659</v>
      </c>
      <c r="AE8" s="68">
        <v>71722843.369945273</v>
      </c>
      <c r="AF8" s="68">
        <v>73573272.171790317</v>
      </c>
      <c r="AG8" s="69">
        <v>79026905.928990334</v>
      </c>
      <c r="AH8" s="72"/>
      <c r="AI8" s="71">
        <v>294094682.72224963</v>
      </c>
      <c r="AJ8" s="72"/>
      <c r="AK8" s="68">
        <v>70503429.510841817</v>
      </c>
      <c r="AL8" s="68">
        <v>76203557.944452807</v>
      </c>
    </row>
    <row r="9" spans="1:38" ht="21" customHeight="1" thickBot="1" x14ac:dyDescent="0.35">
      <c r="A9" s="23" t="s">
        <v>107</v>
      </c>
      <c r="B9" s="76">
        <v>54341894.729168937</v>
      </c>
      <c r="C9" s="76">
        <v>52290667.418386944</v>
      </c>
      <c r="D9" s="76">
        <v>62315265.627563804</v>
      </c>
      <c r="E9" s="77">
        <v>62779666.695845895</v>
      </c>
      <c r="F9" s="70"/>
      <c r="G9" s="78">
        <v>231727494.47096559</v>
      </c>
      <c r="H9" s="72"/>
      <c r="I9" s="76">
        <v>58802104.345419683</v>
      </c>
      <c r="J9" s="76">
        <v>56268845.226123266</v>
      </c>
      <c r="K9" s="76">
        <v>54488264.013934217</v>
      </c>
      <c r="L9" s="77">
        <v>63391464.949719049</v>
      </c>
      <c r="M9" s="72"/>
      <c r="N9" s="78">
        <v>232950678.53519621</v>
      </c>
      <c r="O9" s="72"/>
      <c r="P9" s="76">
        <v>59403205.901586823</v>
      </c>
      <c r="Q9" s="76">
        <v>63815825.032909378</v>
      </c>
      <c r="R9" s="76">
        <v>69639394.589465454</v>
      </c>
      <c r="S9" s="77">
        <v>74816715.290639505</v>
      </c>
      <c r="T9" s="72"/>
      <c r="U9" s="78">
        <v>267675140.81460118</v>
      </c>
      <c r="V9" s="72"/>
      <c r="W9" s="76">
        <v>68465531.641670421</v>
      </c>
      <c r="X9" s="76">
        <v>71417402.731123269</v>
      </c>
      <c r="Y9" s="76">
        <v>71476346.450745031</v>
      </c>
      <c r="Z9" s="77">
        <v>80657294.620505944</v>
      </c>
      <c r="AA9" s="72"/>
      <c r="AB9" s="78">
        <v>292016575.44404465</v>
      </c>
      <c r="AC9" s="72"/>
      <c r="AD9" s="76">
        <v>69771661.251523659</v>
      </c>
      <c r="AE9" s="76">
        <v>71415453.449945271</v>
      </c>
      <c r="AF9" s="76">
        <v>73573272.171790317</v>
      </c>
      <c r="AG9" s="77">
        <v>79026905.928990334</v>
      </c>
      <c r="AH9" s="72"/>
      <c r="AI9" s="78">
        <v>293787292.80224955</v>
      </c>
      <c r="AJ9" s="72"/>
      <c r="AK9" s="76">
        <v>70503429.510841817</v>
      </c>
      <c r="AL9" s="76">
        <v>76203557.944452807</v>
      </c>
    </row>
    <row r="10" spans="1:38" ht="21" customHeight="1" thickBot="1" x14ac:dyDescent="0.35">
      <c r="A10" s="23" t="s">
        <v>108</v>
      </c>
      <c r="B10" s="76">
        <v>2493172.330793466</v>
      </c>
      <c r="C10" s="76">
        <v>3758653.206974071</v>
      </c>
      <c r="D10" s="76">
        <v>1421718.3780483492</v>
      </c>
      <c r="E10" s="77">
        <v>2412343.8893634635</v>
      </c>
      <c r="F10" s="70"/>
      <c r="G10" s="78">
        <v>10085887.80517935</v>
      </c>
      <c r="H10" s="72"/>
      <c r="I10" s="76">
        <v>586165.1062074838</v>
      </c>
      <c r="J10" s="76">
        <v>4414919.9180582929</v>
      </c>
      <c r="K10" s="76">
        <v>6521392.9674418597</v>
      </c>
      <c r="L10" s="77">
        <v>1390430.8821853159</v>
      </c>
      <c r="M10" s="72"/>
      <c r="N10" s="78">
        <v>12912908.873892952</v>
      </c>
      <c r="O10" s="72"/>
      <c r="P10" s="76">
        <v>25272.443890669998</v>
      </c>
      <c r="Q10" s="76">
        <v>7750379.1700000009</v>
      </c>
      <c r="R10" s="76">
        <v>0</v>
      </c>
      <c r="S10" s="77">
        <v>0</v>
      </c>
      <c r="T10" s="72"/>
      <c r="U10" s="78">
        <v>7775651.6138906712</v>
      </c>
      <c r="V10" s="72"/>
      <c r="W10" s="76">
        <v>0</v>
      </c>
      <c r="X10" s="76">
        <v>2053416.156398529</v>
      </c>
      <c r="Y10" s="76">
        <v>0</v>
      </c>
      <c r="Z10" s="77">
        <v>485000</v>
      </c>
      <c r="AA10" s="72"/>
      <c r="AB10" s="78">
        <v>2538416.1563985292</v>
      </c>
      <c r="AC10" s="72"/>
      <c r="AD10" s="76">
        <v>0</v>
      </c>
      <c r="AE10" s="76">
        <v>307389.92</v>
      </c>
      <c r="AF10" s="76">
        <v>0</v>
      </c>
      <c r="AG10" s="77">
        <v>0</v>
      </c>
      <c r="AH10" s="72"/>
      <c r="AI10" s="78">
        <v>307389.92</v>
      </c>
      <c r="AJ10" s="72"/>
      <c r="AK10" s="76">
        <v>0</v>
      </c>
      <c r="AL10" s="76">
        <v>0</v>
      </c>
    </row>
    <row r="11" spans="1:38" ht="21" customHeight="1" thickBot="1" x14ac:dyDescent="0.35">
      <c r="A11" s="21" t="s">
        <v>111</v>
      </c>
      <c r="B11" s="68">
        <v>59785565.490908697</v>
      </c>
      <c r="C11" s="68">
        <v>57519984.807393827</v>
      </c>
      <c r="D11" s="68">
        <v>64153923.96532394</v>
      </c>
      <c r="E11" s="69">
        <v>70282985.785269514</v>
      </c>
      <c r="F11" s="70"/>
      <c r="G11" s="71">
        <v>251742460.04889596</v>
      </c>
      <c r="H11" s="72"/>
      <c r="I11" s="68">
        <v>71645223.367043942</v>
      </c>
      <c r="J11" s="68">
        <v>67965329.653592631</v>
      </c>
      <c r="K11" s="68">
        <v>54891159.089790598</v>
      </c>
      <c r="L11" s="69">
        <v>60267436.738017797</v>
      </c>
      <c r="M11" s="72"/>
      <c r="N11" s="71">
        <v>254769148.84844494</v>
      </c>
      <c r="O11" s="72"/>
      <c r="P11" s="68">
        <v>56145806.104733057</v>
      </c>
      <c r="Q11" s="68">
        <v>57810636.396416813</v>
      </c>
      <c r="R11" s="68">
        <v>57675879.047059461</v>
      </c>
      <c r="S11" s="69">
        <v>84132844.127442569</v>
      </c>
      <c r="T11" s="72"/>
      <c r="U11" s="71">
        <v>255765165.67565188</v>
      </c>
      <c r="V11" s="72"/>
      <c r="W11" s="68">
        <v>58728419.125175856</v>
      </c>
      <c r="X11" s="68">
        <v>58273791.093283765</v>
      </c>
      <c r="Y11" s="68">
        <v>63798542.11044845</v>
      </c>
      <c r="Z11" s="69">
        <v>78847913.816689044</v>
      </c>
      <c r="AA11" s="72"/>
      <c r="AB11" s="71">
        <v>259648666.14559713</v>
      </c>
      <c r="AC11" s="72"/>
      <c r="AD11" s="68">
        <v>69036198.465785667</v>
      </c>
      <c r="AE11" s="68">
        <v>61769449.637672536</v>
      </c>
      <c r="AF11" s="68">
        <v>60382183.722476214</v>
      </c>
      <c r="AG11" s="69">
        <v>65322161.777097926</v>
      </c>
      <c r="AH11" s="72"/>
      <c r="AI11" s="71">
        <v>256509993.60303235</v>
      </c>
      <c r="AJ11" s="72"/>
      <c r="AK11" s="68">
        <v>55145998.377046473</v>
      </c>
      <c r="AL11" s="68">
        <v>53138449.08224684</v>
      </c>
    </row>
    <row r="12" spans="1:38" ht="21" customHeight="1" thickBot="1" x14ac:dyDescent="0.35">
      <c r="A12" s="23" t="s">
        <v>107</v>
      </c>
      <c r="B12" s="76">
        <v>59785565.490908697</v>
      </c>
      <c r="C12" s="76">
        <v>57519984.807393827</v>
      </c>
      <c r="D12" s="76">
        <v>64153923.96532394</v>
      </c>
      <c r="E12" s="77">
        <v>70282985.785269514</v>
      </c>
      <c r="F12" s="70"/>
      <c r="G12" s="78">
        <v>251742460.04889596</v>
      </c>
      <c r="H12" s="72"/>
      <c r="I12" s="76">
        <v>71645223.367043942</v>
      </c>
      <c r="J12" s="76">
        <v>67965329.653592631</v>
      </c>
      <c r="K12" s="76">
        <v>54891159.089790598</v>
      </c>
      <c r="L12" s="77">
        <v>60267436.738017797</v>
      </c>
      <c r="M12" s="72"/>
      <c r="N12" s="78">
        <v>254769148.84844494</v>
      </c>
      <c r="O12" s="72"/>
      <c r="P12" s="76">
        <v>56145806.104733057</v>
      </c>
      <c r="Q12" s="76">
        <v>57810636.396416813</v>
      </c>
      <c r="R12" s="76">
        <v>57675879.047059461</v>
      </c>
      <c r="S12" s="77">
        <v>84132844.127442569</v>
      </c>
      <c r="T12" s="72"/>
      <c r="U12" s="78">
        <v>255765165.67565188</v>
      </c>
      <c r="V12" s="72"/>
      <c r="W12" s="76">
        <v>58728419.125175856</v>
      </c>
      <c r="X12" s="76">
        <v>56644579.565169692</v>
      </c>
      <c r="Y12" s="76">
        <v>58005572.739752546</v>
      </c>
      <c r="Z12" s="77">
        <v>66666192.789640494</v>
      </c>
      <c r="AA12" s="72"/>
      <c r="AB12" s="78">
        <v>240044764.2197386</v>
      </c>
      <c r="AC12" s="72"/>
      <c r="AD12" s="76">
        <v>61363690.003063992</v>
      </c>
      <c r="AE12" s="76">
        <v>61769449.637672536</v>
      </c>
      <c r="AF12" s="76">
        <v>60382183.722476214</v>
      </c>
      <c r="AG12" s="77">
        <v>65322161.777097926</v>
      </c>
      <c r="AH12" s="72"/>
      <c r="AI12" s="78">
        <v>248837485.14031065</v>
      </c>
      <c r="AJ12" s="72"/>
      <c r="AK12" s="76">
        <v>55145998.377046473</v>
      </c>
      <c r="AL12" s="76">
        <v>53138449.08224684</v>
      </c>
    </row>
    <row r="13" spans="1:38" ht="21" customHeight="1" thickBot="1" x14ac:dyDescent="0.35">
      <c r="A13" s="23" t="s">
        <v>108</v>
      </c>
      <c r="B13" s="76">
        <v>0</v>
      </c>
      <c r="C13" s="76">
        <v>0</v>
      </c>
      <c r="D13" s="76">
        <v>3071518.645289137</v>
      </c>
      <c r="E13" s="77">
        <v>0</v>
      </c>
      <c r="F13" s="70"/>
      <c r="G13" s="78">
        <v>3071518.645289137</v>
      </c>
      <c r="H13" s="72"/>
      <c r="I13" s="76">
        <v>4010285.9299801826</v>
      </c>
      <c r="J13" s="76">
        <v>4999554.4069156041</v>
      </c>
      <c r="K13" s="76">
        <v>0</v>
      </c>
      <c r="L13" s="77">
        <v>0</v>
      </c>
      <c r="M13" s="72"/>
      <c r="N13" s="78">
        <v>9009840.3368957862</v>
      </c>
      <c r="O13" s="72"/>
      <c r="P13" s="76">
        <v>0</v>
      </c>
      <c r="Q13" s="76">
        <v>3006462.8148043896</v>
      </c>
      <c r="R13" s="76">
        <v>2131217.9790996662</v>
      </c>
      <c r="S13" s="77">
        <v>11662375.211764939</v>
      </c>
      <c r="T13" s="72"/>
      <c r="U13" s="78">
        <v>16800056.005668994</v>
      </c>
      <c r="V13" s="72"/>
      <c r="W13" s="76">
        <v>0</v>
      </c>
      <c r="X13" s="76">
        <v>1629211.5281140704</v>
      </c>
      <c r="Y13" s="76">
        <v>5792969.3706959058</v>
      </c>
      <c r="Z13" s="77">
        <v>12181721.027048545</v>
      </c>
      <c r="AA13" s="72"/>
      <c r="AB13" s="78">
        <v>19603901.92585852</v>
      </c>
      <c r="AC13" s="72"/>
      <c r="AD13" s="76">
        <v>7672508.4627216794</v>
      </c>
      <c r="AE13" s="76">
        <v>0</v>
      </c>
      <c r="AF13" s="76">
        <v>0</v>
      </c>
      <c r="AG13" s="77">
        <v>0</v>
      </c>
      <c r="AH13" s="72"/>
      <c r="AI13" s="78">
        <v>7672508.4627216794</v>
      </c>
      <c r="AJ13" s="72"/>
      <c r="AK13" s="76">
        <v>0</v>
      </c>
      <c r="AL13" s="76">
        <v>0</v>
      </c>
    </row>
    <row r="14" spans="1:38" ht="21" customHeight="1" thickBot="1" x14ac:dyDescent="0.35">
      <c r="A14" s="21" t="s">
        <v>112</v>
      </c>
      <c r="B14" s="68">
        <v>22324182.66588933</v>
      </c>
      <c r="C14" s="68">
        <v>22219770.119201507</v>
      </c>
      <c r="D14" s="68">
        <v>32340464.423616983</v>
      </c>
      <c r="E14" s="69">
        <v>56851913.01138176</v>
      </c>
      <c r="F14" s="70"/>
      <c r="G14" s="71">
        <v>133736330.22008957</v>
      </c>
      <c r="H14" s="72"/>
      <c r="I14" s="68">
        <v>50539423.070689633</v>
      </c>
      <c r="J14" s="68">
        <v>33272655.790930588</v>
      </c>
      <c r="K14" s="68">
        <v>30590829.09540176</v>
      </c>
      <c r="L14" s="69">
        <v>31025049.36059846</v>
      </c>
      <c r="M14" s="72"/>
      <c r="N14" s="71">
        <v>145427957.31762046</v>
      </c>
      <c r="O14" s="72"/>
      <c r="P14" s="68">
        <v>37442960.676993459</v>
      </c>
      <c r="Q14" s="68">
        <v>39795980.557560198</v>
      </c>
      <c r="R14" s="68">
        <v>41514832.621196873</v>
      </c>
      <c r="S14" s="69">
        <v>45710167.19894518</v>
      </c>
      <c r="T14" s="72"/>
      <c r="U14" s="71">
        <v>164463941.05469573</v>
      </c>
      <c r="V14" s="72"/>
      <c r="W14" s="68">
        <v>49167261.14909219</v>
      </c>
      <c r="X14" s="68">
        <v>48175289.290412486</v>
      </c>
      <c r="Y14" s="68">
        <v>52728387.495535932</v>
      </c>
      <c r="Z14" s="69">
        <v>57730793.918145075</v>
      </c>
      <c r="AA14" s="72"/>
      <c r="AB14" s="71">
        <v>207801731.85318571</v>
      </c>
      <c r="AC14" s="72"/>
      <c r="AD14" s="68">
        <v>57742220.136725798</v>
      </c>
      <c r="AE14" s="68">
        <v>57338577.800548017</v>
      </c>
      <c r="AF14" s="68">
        <v>55283396.547281757</v>
      </c>
      <c r="AG14" s="69">
        <v>45742195.735768519</v>
      </c>
      <c r="AH14" s="72"/>
      <c r="AI14" s="71">
        <v>216106390.2203241</v>
      </c>
      <c r="AJ14" s="72"/>
      <c r="AK14" s="68">
        <v>47836757.579361163</v>
      </c>
      <c r="AL14" s="68">
        <v>46102809.578784473</v>
      </c>
    </row>
    <row r="15" spans="1:38" ht="21" customHeight="1" thickBot="1" x14ac:dyDescent="0.35">
      <c r="A15" s="23" t="s">
        <v>107</v>
      </c>
      <c r="B15" s="76">
        <v>22324182.66588933</v>
      </c>
      <c r="C15" s="76">
        <v>22219770.119201507</v>
      </c>
      <c r="D15" s="76">
        <v>30178691.774995115</v>
      </c>
      <c r="E15" s="77">
        <v>33435184.17546263</v>
      </c>
      <c r="F15" s="70"/>
      <c r="G15" s="78">
        <v>108157828.73554859</v>
      </c>
      <c r="H15" s="72"/>
      <c r="I15" s="76">
        <v>32958603.124478441</v>
      </c>
      <c r="J15" s="76">
        <v>33272655.790930588</v>
      </c>
      <c r="K15" s="76">
        <v>30590829.09540176</v>
      </c>
      <c r="L15" s="77">
        <v>31025049.36059846</v>
      </c>
      <c r="M15" s="72"/>
      <c r="N15" s="78">
        <v>127847137.37140925</v>
      </c>
      <c r="O15" s="72"/>
      <c r="P15" s="76">
        <v>37442960.676993459</v>
      </c>
      <c r="Q15" s="76">
        <v>39795980.557560198</v>
      </c>
      <c r="R15" s="76">
        <v>41514832.621196873</v>
      </c>
      <c r="S15" s="77">
        <v>45710167.19894518</v>
      </c>
      <c r="T15" s="72"/>
      <c r="U15" s="78">
        <v>164463941.05469573</v>
      </c>
      <c r="V15" s="72"/>
      <c r="W15" s="76">
        <v>43402870.819729894</v>
      </c>
      <c r="X15" s="76">
        <v>48175289.290412486</v>
      </c>
      <c r="Y15" s="76">
        <v>52728387.495535932</v>
      </c>
      <c r="Z15" s="77">
        <v>57730793.918145075</v>
      </c>
      <c r="AA15" s="72"/>
      <c r="AB15" s="78">
        <v>202037341.52382338</v>
      </c>
      <c r="AC15" s="72"/>
      <c r="AD15" s="76">
        <v>57742220.136725798</v>
      </c>
      <c r="AE15" s="76">
        <v>57338577.800548017</v>
      </c>
      <c r="AF15" s="76">
        <v>55283396.547281757</v>
      </c>
      <c r="AG15" s="77">
        <v>45742195.735768519</v>
      </c>
      <c r="AH15" s="72"/>
      <c r="AI15" s="78">
        <v>216106390.2203241</v>
      </c>
      <c r="AJ15" s="72"/>
      <c r="AK15" s="76">
        <v>47836757.579361163</v>
      </c>
      <c r="AL15" s="76">
        <v>46102809.578784473</v>
      </c>
    </row>
    <row r="16" spans="1:38" ht="21" customHeight="1" thickBot="1" x14ac:dyDescent="0.35">
      <c r="A16" s="23" t="s">
        <v>108</v>
      </c>
      <c r="B16" s="76">
        <v>0</v>
      </c>
      <c r="C16" s="76">
        <v>0</v>
      </c>
      <c r="D16" s="76">
        <v>2161772.6486218697</v>
      </c>
      <c r="E16" s="77">
        <v>23416728.835919134</v>
      </c>
      <c r="F16" s="70"/>
      <c r="G16" s="78">
        <v>25578501.484541003</v>
      </c>
      <c r="H16" s="72"/>
      <c r="I16" s="76">
        <v>17580819.946211193</v>
      </c>
      <c r="J16" s="76">
        <v>0</v>
      </c>
      <c r="K16" s="76">
        <v>0</v>
      </c>
      <c r="L16" s="77">
        <v>0</v>
      </c>
      <c r="M16" s="72"/>
      <c r="N16" s="78">
        <v>17580819.946211193</v>
      </c>
      <c r="O16" s="72"/>
      <c r="P16" s="76">
        <v>0</v>
      </c>
      <c r="Q16" s="76">
        <v>0</v>
      </c>
      <c r="R16" s="76">
        <v>0</v>
      </c>
      <c r="S16" s="77">
        <v>0</v>
      </c>
      <c r="T16" s="72"/>
      <c r="U16" s="78">
        <v>0</v>
      </c>
      <c r="V16" s="72"/>
      <c r="W16" s="76">
        <v>5764390.3293622984</v>
      </c>
      <c r="X16" s="76">
        <v>0</v>
      </c>
      <c r="Y16" s="76">
        <v>0</v>
      </c>
      <c r="Z16" s="77">
        <v>0</v>
      </c>
      <c r="AA16" s="72"/>
      <c r="AB16" s="78">
        <v>5764390.3293622984</v>
      </c>
      <c r="AC16" s="72"/>
      <c r="AD16" s="76">
        <v>0</v>
      </c>
      <c r="AE16" s="76">
        <v>0</v>
      </c>
      <c r="AF16" s="76">
        <v>0</v>
      </c>
      <c r="AG16" s="77">
        <v>0</v>
      </c>
      <c r="AH16" s="72"/>
      <c r="AI16" s="78">
        <v>0</v>
      </c>
      <c r="AJ16" s="72"/>
      <c r="AK16" s="76">
        <v>0</v>
      </c>
      <c r="AL16" s="76">
        <v>0</v>
      </c>
    </row>
    <row r="17" spans="1:38" ht="21" customHeight="1" thickBot="1" x14ac:dyDescent="0.35">
      <c r="A17" s="22" t="s">
        <v>113</v>
      </c>
      <c r="B17" s="73">
        <v>138944815.21676043</v>
      </c>
      <c r="C17" s="73">
        <v>135789075.55195633</v>
      </c>
      <c r="D17" s="73">
        <v>160231372.3945531</v>
      </c>
      <c r="E17" s="74">
        <v>192326909.38186064</v>
      </c>
      <c r="F17" s="70"/>
      <c r="G17" s="75">
        <v>627292172.54513049</v>
      </c>
      <c r="H17" s="72"/>
      <c r="I17" s="73">
        <v>181572915.88936076</v>
      </c>
      <c r="J17" s="73">
        <v>161921750.58870479</v>
      </c>
      <c r="K17" s="73">
        <v>146491645.16656843</v>
      </c>
      <c r="L17" s="74">
        <v>156074381.93052062</v>
      </c>
      <c r="M17" s="72"/>
      <c r="N17" s="75">
        <v>646060693.57515466</v>
      </c>
      <c r="O17" s="72"/>
      <c r="P17" s="73">
        <v>153017245.127204</v>
      </c>
      <c r="Q17" s="73">
        <v>169172821.15688637</v>
      </c>
      <c r="R17" s="73">
        <v>168830106.25772178</v>
      </c>
      <c r="S17" s="74">
        <v>204659726.61702725</v>
      </c>
      <c r="T17" s="72"/>
      <c r="U17" s="75">
        <v>695679899.15883946</v>
      </c>
      <c r="V17" s="72"/>
      <c r="W17" s="73">
        <v>176361211.91593847</v>
      </c>
      <c r="X17" s="73">
        <v>179919899.27121806</v>
      </c>
      <c r="Y17" s="73">
        <v>188003276.05672941</v>
      </c>
      <c r="Z17" s="74">
        <v>217721002.35534006</v>
      </c>
      <c r="AA17" s="72"/>
      <c r="AB17" s="75">
        <v>762005389.599226</v>
      </c>
      <c r="AC17" s="72"/>
      <c r="AD17" s="73">
        <v>196550079.85403514</v>
      </c>
      <c r="AE17" s="73">
        <v>190830870.80816582</v>
      </c>
      <c r="AF17" s="73">
        <v>189238852.44154829</v>
      </c>
      <c r="AG17" s="74">
        <v>190091263.44185677</v>
      </c>
      <c r="AH17" s="72"/>
      <c r="AI17" s="75">
        <v>766711066.54560602</v>
      </c>
      <c r="AJ17" s="72"/>
      <c r="AK17" s="73">
        <v>173486185.46724945</v>
      </c>
      <c r="AL17" s="73">
        <v>175444816.60548413</v>
      </c>
    </row>
    <row r="18" spans="1:38" ht="21" customHeight="1" thickBot="1" x14ac:dyDescent="0.35">
      <c r="A18" s="23" t="s">
        <v>107</v>
      </c>
      <c r="B18" s="76">
        <v>136451642.88596696</v>
      </c>
      <c r="C18" s="76">
        <v>132030422.34498228</v>
      </c>
      <c r="D18" s="76">
        <v>156647881.36788285</v>
      </c>
      <c r="E18" s="77">
        <v>166497836.65657803</v>
      </c>
      <c r="F18" s="70"/>
      <c r="G18" s="78">
        <v>591627783.25541008</v>
      </c>
      <c r="H18" s="72"/>
      <c r="I18" s="76">
        <v>163405930.83694205</v>
      </c>
      <c r="J18" s="76">
        <v>157506830.67064649</v>
      </c>
      <c r="K18" s="76">
        <v>139970252.19912657</v>
      </c>
      <c r="L18" s="77">
        <v>154683951.04833531</v>
      </c>
      <c r="M18" s="72"/>
      <c r="N18" s="78">
        <v>615566964.75505042</v>
      </c>
      <c r="O18" s="72"/>
      <c r="P18" s="76">
        <v>152991972.68331334</v>
      </c>
      <c r="Q18" s="76">
        <v>161422441.98688638</v>
      </c>
      <c r="R18" s="76">
        <v>168830106.25772178</v>
      </c>
      <c r="S18" s="77">
        <v>204659726.61702722</v>
      </c>
      <c r="T18" s="72"/>
      <c r="U18" s="78">
        <v>687904247.54494882</v>
      </c>
      <c r="V18" s="72"/>
      <c r="W18" s="76">
        <v>170596821.58657616</v>
      </c>
      <c r="X18" s="76">
        <v>176237271.58670545</v>
      </c>
      <c r="Y18" s="76">
        <v>182210306.68603352</v>
      </c>
      <c r="Z18" s="77">
        <v>205054281.32829154</v>
      </c>
      <c r="AA18" s="72"/>
      <c r="AB18" s="78">
        <v>734098681.18760669</v>
      </c>
      <c r="AC18" s="72"/>
      <c r="AD18" s="76">
        <v>188877571.39131343</v>
      </c>
      <c r="AE18" s="76">
        <v>190523480.88816583</v>
      </c>
      <c r="AF18" s="76">
        <v>189238852.44154829</v>
      </c>
      <c r="AG18" s="77">
        <v>190091263.44185677</v>
      </c>
      <c r="AH18" s="72"/>
      <c r="AI18" s="78">
        <v>758731168.16288435</v>
      </c>
      <c r="AJ18" s="72"/>
      <c r="AK18" s="76">
        <v>173486185.46724945</v>
      </c>
      <c r="AL18" s="76">
        <v>175444816.60548413</v>
      </c>
    </row>
    <row r="19" spans="1:38" ht="21" customHeight="1" thickBot="1" x14ac:dyDescent="0.35">
      <c r="A19" s="23" t="s">
        <v>108</v>
      </c>
      <c r="B19" s="76">
        <v>2493172.330793466</v>
      </c>
      <c r="C19" s="76">
        <v>3758653.206974071</v>
      </c>
      <c r="D19" s="76">
        <v>6655009.6719593555</v>
      </c>
      <c r="E19" s="77">
        <v>25829072.725282598</v>
      </c>
      <c r="F19" s="70"/>
      <c r="G19" s="78">
        <v>38735907.935009494</v>
      </c>
      <c r="H19" s="72"/>
      <c r="I19" s="76">
        <v>22177270.98239886</v>
      </c>
      <c r="J19" s="76">
        <v>9414474.3249738961</v>
      </c>
      <c r="K19" s="76">
        <v>6521392.9674418597</v>
      </c>
      <c r="L19" s="77">
        <v>1390430.8821853159</v>
      </c>
      <c r="M19" s="72"/>
      <c r="N19" s="78">
        <v>39503569.156999931</v>
      </c>
      <c r="O19" s="72"/>
      <c r="P19" s="76">
        <v>25272.443890669998</v>
      </c>
      <c r="Q19" s="76">
        <v>10756841.98480439</v>
      </c>
      <c r="R19" s="76">
        <v>2131217.9790996662</v>
      </c>
      <c r="S19" s="77">
        <v>11662375.211764939</v>
      </c>
      <c r="T19" s="72"/>
      <c r="U19" s="78">
        <v>24575707.619559668</v>
      </c>
      <c r="V19" s="72"/>
      <c r="W19" s="76">
        <v>5764390.3293622984</v>
      </c>
      <c r="X19" s="76">
        <v>3682627.6845125994</v>
      </c>
      <c r="Y19" s="76">
        <v>5792969.3706959058</v>
      </c>
      <c r="Z19" s="77">
        <v>12666721.027048545</v>
      </c>
      <c r="AA19" s="72"/>
      <c r="AB19" s="78">
        <v>27906708.41161935</v>
      </c>
      <c r="AC19" s="72"/>
      <c r="AD19" s="76">
        <v>7672508.4627216794</v>
      </c>
      <c r="AE19" s="76">
        <v>307389.92</v>
      </c>
      <c r="AF19" s="76">
        <v>0</v>
      </c>
      <c r="AG19" s="77">
        <v>0</v>
      </c>
      <c r="AH19" s="72"/>
      <c r="AI19" s="78">
        <v>7979898.3827216793</v>
      </c>
      <c r="AJ19" s="72"/>
      <c r="AK19" s="76">
        <v>0</v>
      </c>
      <c r="AL19" s="76">
        <v>0</v>
      </c>
    </row>
    <row r="20" spans="1:38" ht="21" customHeight="1" thickBot="1" x14ac:dyDescent="0.35">
      <c r="A20" s="22" t="s">
        <v>114</v>
      </c>
      <c r="B20" s="73">
        <v>477298437.57348633</v>
      </c>
      <c r="C20" s="73">
        <v>461089934.54089534</v>
      </c>
      <c r="D20" s="73">
        <v>516604831.9359864</v>
      </c>
      <c r="E20" s="74">
        <v>563916115.04408681</v>
      </c>
      <c r="F20" s="70"/>
      <c r="G20" s="75">
        <v>2018909319.0944548</v>
      </c>
      <c r="H20" s="72"/>
      <c r="I20" s="73">
        <v>535006751.05565715</v>
      </c>
      <c r="J20" s="73">
        <v>508225522.69138372</v>
      </c>
      <c r="K20" s="73">
        <v>478278359.26617765</v>
      </c>
      <c r="L20" s="74">
        <v>507580564.63618195</v>
      </c>
      <c r="M20" s="72"/>
      <c r="N20" s="75">
        <v>2029091197.6494002</v>
      </c>
      <c r="O20" s="72"/>
      <c r="P20" s="73">
        <v>477380912.28694886</v>
      </c>
      <c r="Q20" s="73">
        <v>503314918.37477314</v>
      </c>
      <c r="R20" s="73">
        <v>487717301.8268252</v>
      </c>
      <c r="S20" s="74">
        <v>533570952.91726506</v>
      </c>
      <c r="T20" s="72"/>
      <c r="U20" s="75">
        <v>2001984085.4058123</v>
      </c>
      <c r="V20" s="72"/>
      <c r="W20" s="73">
        <v>480476906.2239939</v>
      </c>
      <c r="X20" s="73">
        <v>480402335.58889276</v>
      </c>
      <c r="Y20" s="73">
        <v>490173489.74958241</v>
      </c>
      <c r="Z20" s="74">
        <v>524377965.24219304</v>
      </c>
      <c r="AA20" s="72"/>
      <c r="AB20" s="75">
        <v>1975430696.804662</v>
      </c>
      <c r="AC20" s="72"/>
      <c r="AD20" s="73">
        <v>478497686.32795185</v>
      </c>
      <c r="AE20" s="73">
        <v>468227515.07624233</v>
      </c>
      <c r="AF20" s="73">
        <v>462051881.41656339</v>
      </c>
      <c r="AG20" s="74">
        <v>466075802.31363797</v>
      </c>
      <c r="AH20" s="72"/>
      <c r="AI20" s="75">
        <v>1874852885.1343954</v>
      </c>
      <c r="AJ20" s="72"/>
      <c r="AK20" s="73">
        <v>436182950.36653781</v>
      </c>
      <c r="AL20" s="73">
        <v>438340274.67695928</v>
      </c>
    </row>
    <row r="21" spans="1:38" ht="21" customHeight="1" thickBot="1" x14ac:dyDescent="0.35">
      <c r="A21" s="23" t="s">
        <v>107</v>
      </c>
      <c r="B21" s="76">
        <v>463110066.99095529</v>
      </c>
      <c r="C21" s="76">
        <v>452964537.27139759</v>
      </c>
      <c r="D21" s="76">
        <v>505542667.38113779</v>
      </c>
      <c r="E21" s="77">
        <v>536555042.31880414</v>
      </c>
      <c r="F21" s="70"/>
      <c r="G21" s="78">
        <v>1958172313.9622951</v>
      </c>
      <c r="H21" s="72"/>
      <c r="I21" s="76">
        <v>513339599.17350888</v>
      </c>
      <c r="J21" s="76">
        <v>500827858.94587493</v>
      </c>
      <c r="K21" s="76">
        <v>471347873.1206938</v>
      </c>
      <c r="L21" s="77">
        <v>503281386.75399661</v>
      </c>
      <c r="M21" s="72"/>
      <c r="N21" s="78">
        <v>1988796717.9940741</v>
      </c>
      <c r="O21" s="72"/>
      <c r="P21" s="76">
        <v>474446892.84305823</v>
      </c>
      <c r="Q21" s="76">
        <v>489960581.04477316</v>
      </c>
      <c r="R21" s="76">
        <v>486357155.33455473</v>
      </c>
      <c r="S21" s="77">
        <v>529228259.03895259</v>
      </c>
      <c r="T21" s="72"/>
      <c r="U21" s="78">
        <v>1979992888.2613387</v>
      </c>
      <c r="V21" s="72"/>
      <c r="W21" s="76">
        <v>473948762.41447836</v>
      </c>
      <c r="X21" s="76">
        <v>476719707.90438014</v>
      </c>
      <c r="Y21" s="76">
        <v>482891521.9588865</v>
      </c>
      <c r="Z21" s="77">
        <v>510586244.21514452</v>
      </c>
      <c r="AA21" s="72"/>
      <c r="AB21" s="78">
        <v>1944146236.4928894</v>
      </c>
      <c r="AC21" s="72"/>
      <c r="AD21" s="76">
        <v>470825177.86523014</v>
      </c>
      <c r="AE21" s="76">
        <v>467920125.15624237</v>
      </c>
      <c r="AF21" s="76">
        <v>462051881.41656339</v>
      </c>
      <c r="AG21" s="77">
        <v>466075802.31363797</v>
      </c>
      <c r="AH21" s="72"/>
      <c r="AI21" s="78">
        <v>1866872986.7516739</v>
      </c>
      <c r="AJ21" s="72"/>
      <c r="AK21" s="76">
        <v>436182950.36653781</v>
      </c>
      <c r="AL21" s="76">
        <v>438340274.67695928</v>
      </c>
    </row>
    <row r="22" spans="1:38" ht="21" customHeight="1" thickBot="1" x14ac:dyDescent="0.35">
      <c r="A22" s="23" t="s">
        <v>108</v>
      </c>
      <c r="B22" s="76">
        <v>14188370.582531039</v>
      </c>
      <c r="C22" s="76">
        <v>8125397.269497782</v>
      </c>
      <c r="D22" s="76">
        <v>14133683.200137736</v>
      </c>
      <c r="E22" s="77">
        <v>27361072.725282598</v>
      </c>
      <c r="F22" s="70"/>
      <c r="G22" s="78">
        <v>63808523.777449161</v>
      </c>
      <c r="H22" s="72"/>
      <c r="I22" s="76">
        <v>25677437.812128466</v>
      </c>
      <c r="J22" s="76">
        <v>12397218.152424403</v>
      </c>
      <c r="K22" s="76">
        <v>6930486.145483844</v>
      </c>
      <c r="L22" s="77">
        <v>4299177.8821853157</v>
      </c>
      <c r="M22" s="72"/>
      <c r="N22" s="78">
        <v>49304319.992222026</v>
      </c>
      <c r="O22" s="72"/>
      <c r="P22" s="76">
        <v>2934019.4438906698</v>
      </c>
      <c r="Q22" s="76">
        <v>16360800.14480439</v>
      </c>
      <c r="R22" s="76">
        <v>3491364.4713701434</v>
      </c>
      <c r="S22" s="77">
        <v>16005069.090077382</v>
      </c>
      <c r="T22" s="72"/>
      <c r="U22" s="78">
        <v>38791253.15014258</v>
      </c>
      <c r="V22" s="72"/>
      <c r="W22" s="76">
        <v>6528143.8095155014</v>
      </c>
      <c r="X22" s="76">
        <v>3682627.6845125994</v>
      </c>
      <c r="Y22" s="76">
        <v>7281967.7906959057</v>
      </c>
      <c r="Z22" s="77">
        <v>13791721.027048545</v>
      </c>
      <c r="AA22" s="72"/>
      <c r="AB22" s="78">
        <v>31284460.311772548</v>
      </c>
      <c r="AC22" s="72"/>
      <c r="AD22" s="76">
        <v>7672508.4627216794</v>
      </c>
      <c r="AE22" s="76">
        <v>307389.92</v>
      </c>
      <c r="AF22" s="76">
        <v>0</v>
      </c>
      <c r="AG22" s="77">
        <v>0</v>
      </c>
      <c r="AH22" s="72"/>
      <c r="AI22" s="78">
        <v>7979898.3827216793</v>
      </c>
      <c r="AJ22" s="72"/>
      <c r="AK22" s="76">
        <v>0</v>
      </c>
      <c r="AL22" s="76">
        <v>0</v>
      </c>
    </row>
    <row r="23" spans="1:38" ht="21" customHeight="1" thickBot="1" x14ac:dyDescent="0.35">
      <c r="A23" s="22" t="s">
        <v>115</v>
      </c>
      <c r="B23" s="73">
        <v>4265259.028637059</v>
      </c>
      <c r="C23" s="73">
        <v>13954955.066124896</v>
      </c>
      <c r="D23" s="73">
        <v>16895980.621783473</v>
      </c>
      <c r="E23" s="74">
        <v>14672128.788948337</v>
      </c>
      <c r="F23" s="70"/>
      <c r="G23" s="75">
        <v>49788323.50549376</v>
      </c>
      <c r="H23" s="72"/>
      <c r="I23" s="73">
        <v>5544699.5194763672</v>
      </c>
      <c r="J23" s="73">
        <v>-79483.429960992391</v>
      </c>
      <c r="K23" s="73">
        <v>207801.96595989726</v>
      </c>
      <c r="L23" s="74">
        <v>229409.87185760235</v>
      </c>
      <c r="M23" s="72"/>
      <c r="N23" s="75">
        <v>5902427.9273328744</v>
      </c>
      <c r="O23" s="72"/>
      <c r="P23" s="73">
        <v>174138.48370376008</v>
      </c>
      <c r="Q23" s="73">
        <v>566767.37078992161</v>
      </c>
      <c r="R23" s="73">
        <v>221783.41501012319</v>
      </c>
      <c r="S23" s="74">
        <v>7303910.8345532408</v>
      </c>
      <c r="T23" s="72"/>
      <c r="U23" s="75">
        <v>8266600.1040570457</v>
      </c>
      <c r="V23" s="72"/>
      <c r="W23" s="73">
        <v>175539.87876446277</v>
      </c>
      <c r="X23" s="73">
        <v>377808.27950868179</v>
      </c>
      <c r="Y23" s="73">
        <v>287949.45038715907</v>
      </c>
      <c r="Z23" s="74">
        <v>7591961.6047452353</v>
      </c>
      <c r="AA23" s="72"/>
      <c r="AB23" s="75">
        <v>8433259.2134055384</v>
      </c>
      <c r="AC23" s="72"/>
      <c r="AD23" s="73">
        <v>419093.48657045612</v>
      </c>
      <c r="AE23" s="73">
        <v>344835.25673982158</v>
      </c>
      <c r="AF23" s="73">
        <v>152700.78307955328</v>
      </c>
      <c r="AG23" s="74">
        <v>571550.36898209527</v>
      </c>
      <c r="AH23" s="72"/>
      <c r="AI23" s="75">
        <v>1488179.8953719262</v>
      </c>
      <c r="AJ23" s="72"/>
      <c r="AK23" s="73">
        <v>244253.95627943167</v>
      </c>
      <c r="AL23" s="73">
        <v>163299.84730058647</v>
      </c>
    </row>
    <row r="24" spans="1:38" ht="21" customHeight="1" thickBot="1" x14ac:dyDescent="0.35">
      <c r="A24" s="24" t="s">
        <v>116</v>
      </c>
      <c r="B24" s="79">
        <v>481563696.60212338</v>
      </c>
      <c r="C24" s="79">
        <v>475044889.60702026</v>
      </c>
      <c r="D24" s="79">
        <v>533500812.55776989</v>
      </c>
      <c r="E24" s="80">
        <v>578588243.83303511</v>
      </c>
      <c r="F24" s="70"/>
      <c r="G24" s="81">
        <v>2068697642.5999484</v>
      </c>
      <c r="H24" s="72"/>
      <c r="I24" s="79">
        <v>540551450.57513356</v>
      </c>
      <c r="J24" s="79">
        <v>508146039.26142275</v>
      </c>
      <c r="K24" s="79">
        <v>478486161.23213756</v>
      </c>
      <c r="L24" s="80">
        <v>507809974.50803953</v>
      </c>
      <c r="M24" s="72"/>
      <c r="N24" s="81">
        <v>2034993625.5767334</v>
      </c>
      <c r="O24" s="72"/>
      <c r="P24" s="79">
        <v>477555050.77065259</v>
      </c>
      <c r="Q24" s="79">
        <v>503881685.74556309</v>
      </c>
      <c r="R24" s="79">
        <v>487939085.2418353</v>
      </c>
      <c r="S24" s="80">
        <v>540874863.7518183</v>
      </c>
      <c r="T24" s="72"/>
      <c r="U24" s="81">
        <v>2010250685.5098691</v>
      </c>
      <c r="V24" s="72"/>
      <c r="W24" s="79">
        <v>480652446.10275835</v>
      </c>
      <c r="X24" s="79">
        <v>480780143.86840147</v>
      </c>
      <c r="Y24" s="79">
        <v>490461439.19996959</v>
      </c>
      <c r="Z24" s="80">
        <v>531969926.84693825</v>
      </c>
      <c r="AA24" s="72"/>
      <c r="AB24" s="81">
        <v>1983863956.0180678</v>
      </c>
      <c r="AC24" s="72"/>
      <c r="AD24" s="79">
        <v>478916779.81452233</v>
      </c>
      <c r="AE24" s="79">
        <v>468572350.33298212</v>
      </c>
      <c r="AF24" s="79">
        <v>462204582.19964296</v>
      </c>
      <c r="AG24" s="80">
        <v>466647352.68262005</v>
      </c>
      <c r="AH24" s="72"/>
      <c r="AI24" s="81">
        <v>1876341065.0297675</v>
      </c>
      <c r="AJ24" s="72"/>
      <c r="AK24" s="79">
        <v>436427204.32281727</v>
      </c>
      <c r="AL24" s="79">
        <v>438503574.52425987</v>
      </c>
    </row>
    <row r="25" spans="1:38" ht="15" thickTop="1" x14ac:dyDescent="0.3"/>
  </sheetData>
  <mergeCells count="1">
    <mergeCell ref="A1:E1"/>
  </mergeCells>
  <phoneticPr fontId="1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D98B-4E33-46A9-8C01-9F9368482872}">
  <sheetPr>
    <tabColor theme="6"/>
  </sheetPr>
  <dimension ref="A1:AL25"/>
  <sheetViews>
    <sheetView showGridLines="0" tabSelected="1" topLeftCell="M1" zoomScaleNormal="100" workbookViewId="0">
      <selection activeCell="AU11" sqref="AU11"/>
    </sheetView>
  </sheetViews>
  <sheetFormatPr defaultColWidth="9.109375" defaultRowHeight="14.4" x14ac:dyDescent="0.3"/>
  <cols>
    <col min="1" max="1" width="20.5546875" style="18" customWidth="1"/>
    <col min="2" max="5" width="7.5546875" style="18" customWidth="1"/>
    <col min="6" max="6" width="1.33203125" style="18" customWidth="1"/>
    <col min="7" max="7" width="7.5546875" style="18" customWidth="1"/>
    <col min="8" max="8" width="1.33203125" style="18" customWidth="1"/>
    <col min="9" max="12" width="7.5546875" style="18" customWidth="1"/>
    <col min="13" max="13" width="1.33203125" style="18" customWidth="1"/>
    <col min="14" max="14" width="7.5546875" style="18" customWidth="1"/>
    <col min="15" max="15" width="1.33203125" style="18" customWidth="1"/>
    <col min="16" max="19" width="7.5546875" style="18" customWidth="1"/>
    <col min="20" max="20" width="1.33203125" style="18" customWidth="1"/>
    <col min="21" max="21" width="7.5546875" style="14" customWidth="1"/>
    <col min="22" max="22" width="1.33203125" style="18" customWidth="1"/>
    <col min="23" max="26" width="7.5546875" style="18" customWidth="1"/>
    <col min="27" max="27" width="1.33203125" style="18" customWidth="1"/>
    <col min="28" max="28" width="7.5546875" style="18" customWidth="1"/>
    <col min="29" max="29" width="1.33203125" style="18" customWidth="1"/>
    <col min="30" max="33" width="7.5546875" style="18" customWidth="1"/>
    <col min="34" max="34" width="1.33203125" style="18" customWidth="1"/>
    <col min="35" max="35" width="7.5546875" style="18" customWidth="1"/>
    <col min="36" max="36" width="1.33203125" style="18" customWidth="1"/>
    <col min="37" max="16384" width="9.109375" style="18"/>
  </cols>
  <sheetData>
    <row r="1" spans="1:38" x14ac:dyDescent="0.3">
      <c r="A1" s="86" t="s">
        <v>124</v>
      </c>
      <c r="B1" s="86"/>
      <c r="C1" s="86"/>
      <c r="D1" s="86"/>
      <c r="E1" s="86"/>
    </row>
    <row r="2" spans="1:38" ht="15" thickBot="1" x14ac:dyDescent="0.35"/>
    <row r="3" spans="1:38" ht="21" customHeight="1" thickBot="1" x14ac:dyDescent="0.35">
      <c r="A3" s="19" t="s">
        <v>97</v>
      </c>
      <c r="B3" s="25" t="s">
        <v>119</v>
      </c>
      <c r="C3" s="25" t="s">
        <v>120</v>
      </c>
      <c r="D3" s="25" t="s">
        <v>121</v>
      </c>
      <c r="E3" s="26" t="s">
        <v>122</v>
      </c>
      <c r="G3" s="27">
        <v>2016</v>
      </c>
      <c r="I3" s="25" t="s">
        <v>98</v>
      </c>
      <c r="J3" s="25" t="s">
        <v>99</v>
      </c>
      <c r="K3" s="25" t="s">
        <v>100</v>
      </c>
      <c r="L3" s="26" t="s">
        <v>101</v>
      </c>
      <c r="N3" s="27">
        <v>2017</v>
      </c>
      <c r="P3" s="25" t="s">
        <v>102</v>
      </c>
      <c r="Q3" s="25" t="s">
        <v>103</v>
      </c>
      <c r="R3" s="25" t="s">
        <v>104</v>
      </c>
      <c r="S3" s="26" t="s">
        <v>105</v>
      </c>
      <c r="U3" s="27">
        <v>2018</v>
      </c>
      <c r="W3" s="25" t="s">
        <v>117</v>
      </c>
      <c r="X3" s="25" t="s">
        <v>118</v>
      </c>
      <c r="Y3" s="25" t="s">
        <v>123</v>
      </c>
      <c r="Z3" s="26" t="s">
        <v>125</v>
      </c>
      <c r="AB3" s="27">
        <v>2019</v>
      </c>
      <c r="AD3" s="25" t="s">
        <v>128</v>
      </c>
      <c r="AE3" s="25" t="s">
        <v>129</v>
      </c>
      <c r="AF3" s="25" t="s">
        <v>130</v>
      </c>
      <c r="AG3" s="26" t="s">
        <v>131</v>
      </c>
      <c r="AI3" s="27">
        <v>2020</v>
      </c>
      <c r="AK3" s="25" t="s">
        <v>142</v>
      </c>
      <c r="AL3" s="25" t="s">
        <v>144</v>
      </c>
    </row>
    <row r="4" spans="1:38" ht="21" customHeight="1" thickBot="1" x14ac:dyDescent="0.35">
      <c r="A4" s="20" t="s">
        <v>143</v>
      </c>
      <c r="B4" s="82">
        <v>1.2</v>
      </c>
      <c r="C4" s="82">
        <v>1.2</v>
      </c>
      <c r="D4" s="82">
        <v>1.2</v>
      </c>
      <c r="E4" s="82">
        <v>1.2</v>
      </c>
      <c r="F4" s="84"/>
      <c r="G4" s="85">
        <v>1.2</v>
      </c>
      <c r="H4" s="84"/>
      <c r="I4" s="82">
        <v>1.2</v>
      </c>
      <c r="J4" s="82">
        <v>1.2</v>
      </c>
      <c r="K4" s="82">
        <v>1.2</v>
      </c>
      <c r="L4" s="82">
        <v>1.2</v>
      </c>
      <c r="M4" s="84"/>
      <c r="N4" s="85">
        <v>1.2</v>
      </c>
      <c r="O4" s="84"/>
      <c r="P4" s="82">
        <v>1.2</v>
      </c>
      <c r="Q4" s="82">
        <v>1.2</v>
      </c>
      <c r="R4" s="82">
        <v>1.2</v>
      </c>
      <c r="S4" s="82">
        <v>1.2</v>
      </c>
      <c r="T4" s="84"/>
      <c r="U4" s="85">
        <v>1.2</v>
      </c>
      <c r="V4" s="84"/>
      <c r="W4" s="82">
        <v>1.2</v>
      </c>
      <c r="X4" s="82">
        <v>1.2</v>
      </c>
      <c r="Y4" s="82">
        <v>1.2</v>
      </c>
      <c r="Z4" s="82">
        <v>1.2</v>
      </c>
      <c r="AA4" s="84"/>
      <c r="AB4" s="85">
        <v>1.2</v>
      </c>
      <c r="AC4" s="84"/>
      <c r="AD4" s="82">
        <v>1.2</v>
      </c>
      <c r="AE4" s="82">
        <v>1.2</v>
      </c>
      <c r="AF4" s="82">
        <v>1.2</v>
      </c>
      <c r="AG4" s="82">
        <v>1.2</v>
      </c>
      <c r="AH4" s="84"/>
      <c r="AI4" s="85">
        <v>1.2</v>
      </c>
      <c r="AJ4" s="84"/>
      <c r="AK4" s="82">
        <v>1.2</v>
      </c>
      <c r="AL4" s="82">
        <v>1.2</v>
      </c>
    </row>
    <row r="5" spans="1:38" ht="21" customHeight="1" thickBot="1" x14ac:dyDescent="0.35">
      <c r="A5" s="22" t="s">
        <v>109</v>
      </c>
      <c r="B5" s="73">
        <v>352829076.94187832</v>
      </c>
      <c r="C5" s="73">
        <v>341849385.28123397</v>
      </c>
      <c r="D5" s="73">
        <v>346279200.11527419</v>
      </c>
      <c r="E5" s="74">
        <v>359292685.83663058</v>
      </c>
      <c r="F5" s="70"/>
      <c r="G5" s="75">
        <v>1400250348.1750171</v>
      </c>
      <c r="H5" s="72"/>
      <c r="I5" s="73">
        <v>338720571.08224547</v>
      </c>
      <c r="J5" s="73">
        <v>335252025.98894167</v>
      </c>
      <c r="K5" s="73">
        <v>328045354.0328117</v>
      </c>
      <c r="L5" s="74">
        <v>348823391.10812092</v>
      </c>
      <c r="M5" s="72"/>
      <c r="N5" s="75">
        <v>1350841342.2121198</v>
      </c>
      <c r="O5" s="72"/>
      <c r="P5" s="73">
        <v>325638841.33813769</v>
      </c>
      <c r="Q5" s="73">
        <v>334450210.22377223</v>
      </c>
      <c r="R5" s="73">
        <v>316564469.45291573</v>
      </c>
      <c r="S5" s="74">
        <v>324063953.97376889</v>
      </c>
      <c r="T5" s="72"/>
      <c r="U5" s="75">
        <v>1300717474.9885945</v>
      </c>
      <c r="V5" s="72"/>
      <c r="W5" s="73">
        <v>300230520.95463175</v>
      </c>
      <c r="X5" s="73">
        <v>295108463.89299482</v>
      </c>
      <c r="Y5" s="73">
        <v>296909458.10501355</v>
      </c>
      <c r="Z5" s="74">
        <v>299639685.12854826</v>
      </c>
      <c r="AA5" s="72"/>
      <c r="AB5" s="75">
        <v>1191888128.0811882</v>
      </c>
      <c r="AC5" s="72"/>
      <c r="AD5" s="73">
        <v>276365814.15671295</v>
      </c>
      <c r="AE5" s="73">
        <v>271838114.72554243</v>
      </c>
      <c r="AF5" s="73">
        <v>271068902.18626451</v>
      </c>
      <c r="AG5" s="74">
        <v>275075962.89503652</v>
      </c>
      <c r="AH5" s="72"/>
      <c r="AI5" s="75">
        <v>1094348793.9635563</v>
      </c>
      <c r="AJ5" s="72"/>
      <c r="AK5" s="73">
        <v>263708857.40762877</v>
      </c>
      <c r="AL5" s="73">
        <v>262895458.07147512</v>
      </c>
    </row>
    <row r="6" spans="1:38" ht="21" customHeight="1" thickBot="1" x14ac:dyDescent="0.35">
      <c r="A6" s="23" t="s">
        <v>107</v>
      </c>
      <c r="B6" s="76">
        <v>339739343.31680024</v>
      </c>
      <c r="C6" s="76">
        <v>335921212.4776836</v>
      </c>
      <c r="D6" s="76">
        <v>339104748.96902418</v>
      </c>
      <c r="E6" s="77">
        <v>357760685.83663058</v>
      </c>
      <c r="F6" s="70"/>
      <c r="G6" s="78">
        <v>1372525990.6001387</v>
      </c>
      <c r="H6" s="72"/>
      <c r="I6" s="76">
        <v>335189320.69224548</v>
      </c>
      <c r="J6" s="76">
        <v>332307276.052275</v>
      </c>
      <c r="K6" s="76">
        <v>327642704.16197836</v>
      </c>
      <c r="L6" s="77">
        <v>345914644.10812092</v>
      </c>
      <c r="M6" s="72"/>
      <c r="N6" s="78">
        <v>1341053945.0146198</v>
      </c>
      <c r="O6" s="72"/>
      <c r="P6" s="76">
        <v>322730094.33813769</v>
      </c>
      <c r="Q6" s="76">
        <v>328846252.0637722</v>
      </c>
      <c r="R6" s="76">
        <v>315237585.46528989</v>
      </c>
      <c r="S6" s="77">
        <v>319822747.03087389</v>
      </c>
      <c r="T6" s="72"/>
      <c r="U6" s="78">
        <v>1286636678.8980737</v>
      </c>
      <c r="V6" s="72"/>
      <c r="W6" s="76">
        <v>299499354.28963172</v>
      </c>
      <c r="X6" s="76">
        <v>295108463.89299482</v>
      </c>
      <c r="Y6" s="76">
        <v>295420459.68501353</v>
      </c>
      <c r="Z6" s="77">
        <v>298514685.12854826</v>
      </c>
      <c r="AA6" s="72"/>
      <c r="AB6" s="78">
        <v>1188542962.9961882</v>
      </c>
      <c r="AC6" s="72"/>
      <c r="AD6" s="76">
        <v>276365814.15671295</v>
      </c>
      <c r="AE6" s="76">
        <v>271838114.72554243</v>
      </c>
      <c r="AF6" s="76">
        <v>271068902.18626451</v>
      </c>
      <c r="AG6" s="77">
        <v>275075962.89503652</v>
      </c>
      <c r="AH6" s="72"/>
      <c r="AI6" s="78">
        <v>1094348793.9635563</v>
      </c>
      <c r="AJ6" s="72"/>
      <c r="AK6" s="76">
        <v>263708857.40762877</v>
      </c>
      <c r="AL6" s="76">
        <v>262895458.07147512</v>
      </c>
    </row>
    <row r="7" spans="1:38" ht="21" customHeight="1" thickBot="1" x14ac:dyDescent="0.35">
      <c r="A7" s="23" t="s">
        <v>108</v>
      </c>
      <c r="B7" s="76">
        <v>13089733.62507806</v>
      </c>
      <c r="C7" s="76">
        <v>5928172.8035503775</v>
      </c>
      <c r="D7" s="76">
        <v>7174451.1462499984</v>
      </c>
      <c r="E7" s="77">
        <v>1532000</v>
      </c>
      <c r="F7" s="70"/>
      <c r="G7" s="78">
        <v>27724357.574878436</v>
      </c>
      <c r="H7" s="72"/>
      <c r="I7" s="76">
        <v>3531250.3899999997</v>
      </c>
      <c r="J7" s="76">
        <v>2944749.936666667</v>
      </c>
      <c r="K7" s="76">
        <v>402649.87083333323</v>
      </c>
      <c r="L7" s="77">
        <v>2908747</v>
      </c>
      <c r="M7" s="72"/>
      <c r="N7" s="78">
        <v>9787397.1974999998</v>
      </c>
      <c r="O7" s="72"/>
      <c r="P7" s="76">
        <v>2908747</v>
      </c>
      <c r="Q7" s="76">
        <v>5603958.1600000001</v>
      </c>
      <c r="R7" s="76">
        <v>1326883.9876258159</v>
      </c>
      <c r="S7" s="77">
        <v>4241206.9428950176</v>
      </c>
      <c r="T7" s="72"/>
      <c r="U7" s="78">
        <v>14080796.090520833</v>
      </c>
      <c r="V7" s="72"/>
      <c r="W7" s="76">
        <v>731166.66499999992</v>
      </c>
      <c r="X7" s="76">
        <v>0</v>
      </c>
      <c r="Y7" s="76">
        <v>1488998.42</v>
      </c>
      <c r="Z7" s="77">
        <v>1125000.0000000002</v>
      </c>
      <c r="AA7" s="72"/>
      <c r="AB7" s="78">
        <v>3345165.085</v>
      </c>
      <c r="AC7" s="72"/>
      <c r="AD7" s="76">
        <v>0</v>
      </c>
      <c r="AE7" s="76">
        <v>0</v>
      </c>
      <c r="AF7" s="76">
        <v>0</v>
      </c>
      <c r="AG7" s="77">
        <v>0</v>
      </c>
      <c r="AH7" s="72"/>
      <c r="AI7" s="78">
        <v>0</v>
      </c>
      <c r="AJ7" s="72"/>
      <c r="AK7" s="76">
        <v>0</v>
      </c>
      <c r="AL7" s="76">
        <v>0</v>
      </c>
    </row>
    <row r="8" spans="1:38" ht="21" customHeight="1" thickBot="1" x14ac:dyDescent="0.35">
      <c r="A8" s="21" t="s">
        <v>110</v>
      </c>
      <c r="B8" s="68">
        <v>52595327.380416609</v>
      </c>
      <c r="C8" s="68">
        <v>55761139.964166641</v>
      </c>
      <c r="D8" s="68">
        <v>60985348.811564095</v>
      </c>
      <c r="E8" s="69">
        <v>60453737.271037728</v>
      </c>
      <c r="F8" s="70"/>
      <c r="G8" s="71">
        <v>229795553.42718506</v>
      </c>
      <c r="H8" s="72"/>
      <c r="I8" s="68">
        <v>53819413.159290358</v>
      </c>
      <c r="J8" s="68">
        <v>56850328.782789275</v>
      </c>
      <c r="K8" s="68">
        <v>59777949.210959241</v>
      </c>
      <c r="L8" s="69">
        <v>63855837.72966852</v>
      </c>
      <c r="M8" s="72"/>
      <c r="N8" s="71">
        <v>234303528.88270739</v>
      </c>
      <c r="O8" s="72"/>
      <c r="P8" s="68">
        <v>60260622.46445822</v>
      </c>
      <c r="Q8" s="68">
        <v>71676745.083976179</v>
      </c>
      <c r="R8" s="68">
        <v>68232324.81037651</v>
      </c>
      <c r="S8" s="69">
        <v>72282503.711348459</v>
      </c>
      <c r="T8" s="72"/>
      <c r="U8" s="71">
        <v>272452196.07015938</v>
      </c>
      <c r="V8" s="72"/>
      <c r="W8" s="68">
        <v>66127237.718718871</v>
      </c>
      <c r="X8" s="68">
        <v>69631321.303303421</v>
      </c>
      <c r="Y8" s="68">
        <v>67764937.30825153</v>
      </c>
      <c r="Z8" s="69">
        <v>76613458.45578137</v>
      </c>
      <c r="AA8" s="72"/>
      <c r="AB8" s="71">
        <v>280136954.78605521</v>
      </c>
      <c r="AC8" s="72"/>
      <c r="AD8" s="68">
        <v>65711211.879792593</v>
      </c>
      <c r="AE8" s="68">
        <v>67160318.113605216</v>
      </c>
      <c r="AF8" s="68">
        <v>71978374.023547769</v>
      </c>
      <c r="AG8" s="69">
        <v>78081973.846241519</v>
      </c>
      <c r="AH8" s="72"/>
      <c r="AI8" s="71">
        <v>282931877.86318707</v>
      </c>
      <c r="AJ8" s="72"/>
      <c r="AK8" s="68">
        <v>71287452.396119788</v>
      </c>
      <c r="AL8" s="68">
        <v>76203557.944452807</v>
      </c>
    </row>
    <row r="9" spans="1:38" ht="21" customHeight="1" thickBot="1" x14ac:dyDescent="0.35">
      <c r="A9" s="23" t="s">
        <v>107</v>
      </c>
      <c r="B9" s="76">
        <v>50333267.806666613</v>
      </c>
      <c r="C9" s="76">
        <v>52233119.459999979</v>
      </c>
      <c r="D9" s="76">
        <v>59667906.166564092</v>
      </c>
      <c r="E9" s="77">
        <v>58280332.740204394</v>
      </c>
      <c r="F9" s="70"/>
      <c r="G9" s="78">
        <v>220514626.17343509</v>
      </c>
      <c r="H9" s="72"/>
      <c r="I9" s="76">
        <v>53301603.806790359</v>
      </c>
      <c r="J9" s="76">
        <v>52504281.486122608</v>
      </c>
      <c r="K9" s="76">
        <v>53256868.224292576</v>
      </c>
      <c r="L9" s="77">
        <v>62468831.644196019</v>
      </c>
      <c r="M9" s="72"/>
      <c r="N9" s="78">
        <v>221531585.16140157</v>
      </c>
      <c r="O9" s="72"/>
      <c r="P9" s="76">
        <v>60234732.351541556</v>
      </c>
      <c r="Q9" s="76">
        <v>63926365.913976178</v>
      </c>
      <c r="R9" s="76">
        <v>68232324.81037651</v>
      </c>
      <c r="S9" s="77">
        <v>72282503.711348459</v>
      </c>
      <c r="T9" s="72"/>
      <c r="U9" s="78">
        <v>264675926.78724271</v>
      </c>
      <c r="V9" s="72"/>
      <c r="W9" s="76">
        <v>66127237.718718871</v>
      </c>
      <c r="X9" s="76">
        <v>67723184.339970082</v>
      </c>
      <c r="Y9" s="76">
        <v>67764937.30825153</v>
      </c>
      <c r="Z9" s="77">
        <v>76128458.45578137</v>
      </c>
      <c r="AA9" s="72"/>
      <c r="AB9" s="78">
        <v>277743817.82272184</v>
      </c>
      <c r="AC9" s="72"/>
      <c r="AD9" s="76">
        <v>65711211.879792593</v>
      </c>
      <c r="AE9" s="76">
        <v>66852928.193605222</v>
      </c>
      <c r="AF9" s="76">
        <v>71978374.023547769</v>
      </c>
      <c r="AG9" s="77">
        <v>78081973.846241519</v>
      </c>
      <c r="AH9" s="72"/>
      <c r="AI9" s="78">
        <v>282624487.94318712</v>
      </c>
      <c r="AJ9" s="72"/>
      <c r="AK9" s="76">
        <v>71287452.396119788</v>
      </c>
      <c r="AL9" s="76">
        <v>76203557.944452807</v>
      </c>
    </row>
    <row r="10" spans="1:38" ht="21" customHeight="1" thickBot="1" x14ac:dyDescent="0.35">
      <c r="A10" s="23" t="s">
        <v>108</v>
      </c>
      <c r="B10" s="76">
        <v>2262059.5737499995</v>
      </c>
      <c r="C10" s="76">
        <v>3528020.504166666</v>
      </c>
      <c r="D10" s="76">
        <v>1317442.6449999998</v>
      </c>
      <c r="E10" s="77">
        <v>2173404.5308333328</v>
      </c>
      <c r="F10" s="70"/>
      <c r="G10" s="78">
        <v>9280927.2537499964</v>
      </c>
      <c r="H10" s="72"/>
      <c r="I10" s="76">
        <v>517809.35250000004</v>
      </c>
      <c r="J10" s="76">
        <v>4346047.2966666669</v>
      </c>
      <c r="K10" s="76">
        <v>6521080.9866666673</v>
      </c>
      <c r="L10" s="77">
        <v>1387006.0854725</v>
      </c>
      <c r="M10" s="72"/>
      <c r="N10" s="78">
        <v>12771943.721305834</v>
      </c>
      <c r="O10" s="72"/>
      <c r="P10" s="76">
        <v>25890.112916666665</v>
      </c>
      <c r="Q10" s="76">
        <v>7750379.1700000009</v>
      </c>
      <c r="R10" s="76">
        <v>0</v>
      </c>
      <c r="S10" s="77">
        <v>0</v>
      </c>
      <c r="T10" s="72"/>
      <c r="U10" s="78">
        <v>7776269.2829166679</v>
      </c>
      <c r="V10" s="72"/>
      <c r="W10" s="76">
        <v>0</v>
      </c>
      <c r="X10" s="76">
        <v>1908136.9633333331</v>
      </c>
      <c r="Y10" s="76">
        <v>0</v>
      </c>
      <c r="Z10" s="77">
        <v>485000</v>
      </c>
      <c r="AA10" s="72"/>
      <c r="AB10" s="78">
        <v>2393136.9633333329</v>
      </c>
      <c r="AC10" s="72"/>
      <c r="AD10" s="76">
        <v>0</v>
      </c>
      <c r="AE10" s="76">
        <v>307389.92</v>
      </c>
      <c r="AF10" s="76">
        <v>0</v>
      </c>
      <c r="AG10" s="77">
        <v>0</v>
      </c>
      <c r="AH10" s="72"/>
      <c r="AI10" s="78">
        <v>307389.92</v>
      </c>
      <c r="AJ10" s="72"/>
      <c r="AK10" s="76">
        <v>0</v>
      </c>
      <c r="AL10" s="76">
        <v>0</v>
      </c>
    </row>
    <row r="11" spans="1:38" ht="21" customHeight="1" thickBot="1" x14ac:dyDescent="0.35">
      <c r="A11" s="21" t="s">
        <v>111</v>
      </c>
      <c r="B11" s="68">
        <v>63717143.251626544</v>
      </c>
      <c r="C11" s="68">
        <v>63429291.954734653</v>
      </c>
      <c r="D11" s="68">
        <v>63393594.065880589</v>
      </c>
      <c r="E11" s="69">
        <v>63828207.088238388</v>
      </c>
      <c r="F11" s="70"/>
      <c r="G11" s="71">
        <v>254368236.36048019</v>
      </c>
      <c r="H11" s="72"/>
      <c r="I11" s="68">
        <v>63847626.746940531</v>
      </c>
      <c r="J11" s="68">
        <v>62309288.359037235</v>
      </c>
      <c r="K11" s="68">
        <v>53135325.029801399</v>
      </c>
      <c r="L11" s="69">
        <v>59225011.691221416</v>
      </c>
      <c r="M11" s="72"/>
      <c r="N11" s="71">
        <v>238517251.82700059</v>
      </c>
      <c r="O11" s="72"/>
      <c r="P11" s="68">
        <v>56890066.660536841</v>
      </c>
      <c r="Q11" s="68">
        <v>57743230.430592179</v>
      </c>
      <c r="R11" s="68">
        <v>56132282.422037527</v>
      </c>
      <c r="S11" s="69">
        <v>79044519.395928979</v>
      </c>
      <c r="T11" s="72"/>
      <c r="U11" s="71">
        <v>249810098.90909553</v>
      </c>
      <c r="V11" s="72"/>
      <c r="W11" s="68">
        <v>55915090.819801748</v>
      </c>
      <c r="X11" s="68">
        <v>54308811.488926373</v>
      </c>
      <c r="Y11" s="68">
        <v>58717179.642422751</v>
      </c>
      <c r="Z11" s="69">
        <v>71102877.969328105</v>
      </c>
      <c r="AA11" s="72"/>
      <c r="AB11" s="71">
        <v>240043959.920479</v>
      </c>
      <c r="AC11" s="72"/>
      <c r="AD11" s="68">
        <v>63512779.494050331</v>
      </c>
      <c r="AE11" s="68">
        <v>56890486.660271794</v>
      </c>
      <c r="AF11" s="68">
        <v>58744614.753669694</v>
      </c>
      <c r="AG11" s="69">
        <v>64351507.085249551</v>
      </c>
      <c r="AH11" s="72"/>
      <c r="AI11" s="71">
        <v>243499387.99324137</v>
      </c>
      <c r="AJ11" s="72"/>
      <c r="AK11" s="68">
        <v>55847919.788145423</v>
      </c>
      <c r="AL11" s="68">
        <v>53138449.08224684</v>
      </c>
    </row>
    <row r="12" spans="1:38" ht="21" customHeight="1" thickBot="1" x14ac:dyDescent="0.35">
      <c r="A12" s="23" t="s">
        <v>107</v>
      </c>
      <c r="B12" s="76">
        <v>63717143.251626544</v>
      </c>
      <c r="C12" s="76">
        <v>63429291.954734653</v>
      </c>
      <c r="D12" s="76">
        <v>63393594.065880589</v>
      </c>
      <c r="E12" s="77">
        <v>63828207.088238388</v>
      </c>
      <c r="F12" s="70"/>
      <c r="G12" s="78">
        <v>254368236.36048019</v>
      </c>
      <c r="H12" s="72"/>
      <c r="I12" s="76">
        <v>63847626.746940531</v>
      </c>
      <c r="J12" s="76">
        <v>62309288.359037235</v>
      </c>
      <c r="K12" s="76">
        <v>53135325.029801399</v>
      </c>
      <c r="L12" s="77">
        <v>59225011.691221416</v>
      </c>
      <c r="M12" s="72"/>
      <c r="N12" s="78">
        <v>238517251.82700059</v>
      </c>
      <c r="O12" s="72"/>
      <c r="P12" s="76">
        <v>56890066.660536841</v>
      </c>
      <c r="Q12" s="76">
        <v>57743230.430592179</v>
      </c>
      <c r="R12" s="76">
        <v>56132282.422037527</v>
      </c>
      <c r="S12" s="77">
        <v>79044519.395928979</v>
      </c>
      <c r="T12" s="72"/>
      <c r="U12" s="78">
        <v>249810098.90909553</v>
      </c>
      <c r="V12" s="72"/>
      <c r="W12" s="76">
        <v>55915090.819801748</v>
      </c>
      <c r="X12" s="76">
        <v>52794866.676426373</v>
      </c>
      <c r="Y12" s="76">
        <v>53389578.811172754</v>
      </c>
      <c r="Z12" s="77">
        <v>60030918.673911437</v>
      </c>
      <c r="AA12" s="72"/>
      <c r="AB12" s="78">
        <v>222130454.98131233</v>
      </c>
      <c r="AC12" s="72"/>
      <c r="AD12" s="76">
        <v>56446399.199883662</v>
      </c>
      <c r="AE12" s="76">
        <v>56890486.660271794</v>
      </c>
      <c r="AF12" s="76">
        <v>58744614.753669694</v>
      </c>
      <c r="AG12" s="77">
        <v>64351507.085249551</v>
      </c>
      <c r="AH12" s="72"/>
      <c r="AI12" s="78">
        <v>236433007.69907469</v>
      </c>
      <c r="AJ12" s="72"/>
      <c r="AK12" s="76">
        <v>55847919.788145423</v>
      </c>
      <c r="AL12" s="76">
        <v>53138449.08224684</v>
      </c>
    </row>
    <row r="13" spans="1:38" ht="21" customHeight="1" thickBot="1" x14ac:dyDescent="0.35">
      <c r="A13" s="23" t="s">
        <v>108</v>
      </c>
      <c r="B13" s="76">
        <v>0</v>
      </c>
      <c r="C13" s="76">
        <v>0</v>
      </c>
      <c r="D13" s="76">
        <v>2841666.6666666674</v>
      </c>
      <c r="E13" s="77">
        <v>0</v>
      </c>
      <c r="F13" s="70"/>
      <c r="G13" s="78">
        <v>2841666.6666666674</v>
      </c>
      <c r="H13" s="72"/>
      <c r="I13" s="76">
        <v>3541416.6666666665</v>
      </c>
      <c r="J13" s="76">
        <v>4675000</v>
      </c>
      <c r="K13" s="76">
        <v>0</v>
      </c>
      <c r="L13" s="77">
        <v>0</v>
      </c>
      <c r="M13" s="72"/>
      <c r="N13" s="78">
        <v>8216416.666666666</v>
      </c>
      <c r="O13" s="72"/>
      <c r="P13" s="76">
        <v>0</v>
      </c>
      <c r="Q13" s="76">
        <v>2945051.84</v>
      </c>
      <c r="R13" s="76">
        <v>2069235.0562075174</v>
      </c>
      <c r="S13" s="77">
        <v>11021118.62285498</v>
      </c>
      <c r="T13" s="72"/>
      <c r="U13" s="78">
        <v>16035405.519062497</v>
      </c>
      <c r="V13" s="72"/>
      <c r="W13" s="76">
        <v>0</v>
      </c>
      <c r="X13" s="76">
        <v>1513944.8124999998</v>
      </c>
      <c r="Y13" s="76">
        <v>5327600.8312499998</v>
      </c>
      <c r="Z13" s="77">
        <v>11071959.295416668</v>
      </c>
      <c r="AA13" s="72"/>
      <c r="AB13" s="78">
        <v>17913504.939166669</v>
      </c>
      <c r="AC13" s="72"/>
      <c r="AD13" s="76">
        <v>7066380.2941666665</v>
      </c>
      <c r="AE13" s="76">
        <v>0</v>
      </c>
      <c r="AF13" s="76">
        <v>0</v>
      </c>
      <c r="AG13" s="77">
        <v>0</v>
      </c>
      <c r="AH13" s="72"/>
      <c r="AI13" s="78">
        <v>7066380.2941666665</v>
      </c>
      <c r="AJ13" s="72"/>
      <c r="AK13" s="76">
        <v>0</v>
      </c>
      <c r="AL13" s="76">
        <v>0</v>
      </c>
    </row>
    <row r="14" spans="1:38" ht="21" customHeight="1" thickBot="1" x14ac:dyDescent="0.35">
      <c r="A14" s="21" t="s">
        <v>112</v>
      </c>
      <c r="B14" s="68">
        <v>27441511.139583729</v>
      </c>
      <c r="C14" s="68">
        <v>27578086.106548779</v>
      </c>
      <c r="D14" s="68">
        <v>31480444.224339373</v>
      </c>
      <c r="E14" s="69">
        <v>51172064.073478028</v>
      </c>
      <c r="F14" s="70"/>
      <c r="G14" s="71">
        <v>137672105.5439499</v>
      </c>
      <c r="H14" s="72"/>
      <c r="I14" s="68">
        <v>44762328.566118717</v>
      </c>
      <c r="J14" s="68">
        <v>30356736.030801706</v>
      </c>
      <c r="K14" s="68">
        <v>29699197.526332274</v>
      </c>
      <c r="L14" s="69">
        <v>30403915.465325702</v>
      </c>
      <c r="M14" s="72"/>
      <c r="N14" s="71">
        <v>135222177.5885784</v>
      </c>
      <c r="O14" s="72"/>
      <c r="P14" s="68">
        <v>38094834.917679273</v>
      </c>
      <c r="Q14" s="68">
        <v>39847309.610663064</v>
      </c>
      <c r="R14" s="68">
        <v>40398842.998412766</v>
      </c>
      <c r="S14" s="69">
        <v>43489014.912748024</v>
      </c>
      <c r="T14" s="72"/>
      <c r="U14" s="71">
        <v>161830002.43950313</v>
      </c>
      <c r="V14" s="72"/>
      <c r="W14" s="68">
        <v>46908411.175300151</v>
      </c>
      <c r="X14" s="68">
        <v>44981082.084817722</v>
      </c>
      <c r="Y14" s="68">
        <v>49168190.276866861</v>
      </c>
      <c r="Z14" s="69">
        <v>52991027.060416915</v>
      </c>
      <c r="AA14" s="72"/>
      <c r="AB14" s="71">
        <v>194048710.59740165</v>
      </c>
      <c r="AC14" s="72"/>
      <c r="AD14" s="68">
        <v>53363102.344366342</v>
      </c>
      <c r="AE14" s="68">
        <v>52534873.368941203</v>
      </c>
      <c r="AF14" s="68">
        <v>53675425.457614556</v>
      </c>
      <c r="AG14" s="69">
        <v>44856540.796029888</v>
      </c>
      <c r="AH14" s="72"/>
      <c r="AI14" s="71">
        <v>204429941.966952</v>
      </c>
      <c r="AJ14" s="72"/>
      <c r="AK14" s="68">
        <v>48535397.665910684</v>
      </c>
      <c r="AL14" s="68">
        <v>46102809.578784473</v>
      </c>
    </row>
    <row r="15" spans="1:38" ht="21" customHeight="1" thickBot="1" x14ac:dyDescent="0.35">
      <c r="A15" s="23" t="s">
        <v>107</v>
      </c>
      <c r="B15" s="76">
        <v>27441511.139583729</v>
      </c>
      <c r="C15" s="76">
        <v>27578086.106548779</v>
      </c>
      <c r="D15" s="76">
        <v>29480444.228922706</v>
      </c>
      <c r="E15" s="77">
        <v>30418988.1426447</v>
      </c>
      <c r="F15" s="70"/>
      <c r="G15" s="78">
        <v>114919029.61769992</v>
      </c>
      <c r="H15" s="72"/>
      <c r="I15" s="76">
        <v>29236999.485285383</v>
      </c>
      <c r="J15" s="76">
        <v>30356736.030801706</v>
      </c>
      <c r="K15" s="76">
        <v>29699197.526332274</v>
      </c>
      <c r="L15" s="77">
        <v>30403915.465325702</v>
      </c>
      <c r="M15" s="72"/>
      <c r="N15" s="78">
        <v>119696848.50774506</v>
      </c>
      <c r="O15" s="72"/>
      <c r="P15" s="76">
        <v>38094834.917679273</v>
      </c>
      <c r="Q15" s="76">
        <v>39847309.610663064</v>
      </c>
      <c r="R15" s="76">
        <v>40398842.998412766</v>
      </c>
      <c r="S15" s="77">
        <v>43489014.912748024</v>
      </c>
      <c r="T15" s="72"/>
      <c r="U15" s="78">
        <v>161830002.43950313</v>
      </c>
      <c r="V15" s="72"/>
      <c r="W15" s="76">
        <v>41424554.508633487</v>
      </c>
      <c r="X15" s="76">
        <v>44981082.084817722</v>
      </c>
      <c r="Y15" s="76">
        <v>49168190.276866861</v>
      </c>
      <c r="Z15" s="77">
        <v>52991027.060416915</v>
      </c>
      <c r="AA15" s="72"/>
      <c r="AB15" s="78">
        <v>188564853.93073496</v>
      </c>
      <c r="AC15" s="72"/>
      <c r="AD15" s="76">
        <v>53363102.344366342</v>
      </c>
      <c r="AE15" s="76">
        <v>52534873.368941203</v>
      </c>
      <c r="AF15" s="76">
        <v>53675425.457614556</v>
      </c>
      <c r="AG15" s="77">
        <v>44856540.796029888</v>
      </c>
      <c r="AH15" s="72"/>
      <c r="AI15" s="78">
        <v>204429941.966952</v>
      </c>
      <c r="AJ15" s="72"/>
      <c r="AK15" s="76">
        <v>48535397.665910684</v>
      </c>
      <c r="AL15" s="76">
        <v>46102809.578784473</v>
      </c>
    </row>
    <row r="16" spans="1:38" ht="21" customHeight="1" thickBot="1" x14ac:dyDescent="0.35">
      <c r="A16" s="23" t="s">
        <v>108</v>
      </c>
      <c r="B16" s="76">
        <v>0</v>
      </c>
      <c r="C16" s="76">
        <v>0</v>
      </c>
      <c r="D16" s="76">
        <v>1999999.9954166664</v>
      </c>
      <c r="E16" s="77">
        <v>20753075.930833329</v>
      </c>
      <c r="F16" s="70"/>
      <c r="G16" s="78">
        <v>22753075.926249996</v>
      </c>
      <c r="H16" s="72"/>
      <c r="I16" s="76">
        <v>15525329.080833333</v>
      </c>
      <c r="J16" s="76">
        <v>0</v>
      </c>
      <c r="K16" s="76">
        <v>0</v>
      </c>
      <c r="L16" s="77">
        <v>0</v>
      </c>
      <c r="M16" s="72"/>
      <c r="N16" s="78">
        <v>15525329.080833333</v>
      </c>
      <c r="O16" s="72"/>
      <c r="P16" s="76">
        <v>0</v>
      </c>
      <c r="Q16" s="76">
        <v>0</v>
      </c>
      <c r="R16" s="76">
        <v>0</v>
      </c>
      <c r="S16" s="77">
        <v>0</v>
      </c>
      <c r="T16" s="72"/>
      <c r="U16" s="78">
        <v>0</v>
      </c>
      <c r="V16" s="72"/>
      <c r="W16" s="76">
        <v>5483856.666666667</v>
      </c>
      <c r="X16" s="76">
        <v>0</v>
      </c>
      <c r="Y16" s="76">
        <v>0</v>
      </c>
      <c r="Z16" s="77">
        <v>0</v>
      </c>
      <c r="AA16" s="72"/>
      <c r="AB16" s="78">
        <v>5483856.666666667</v>
      </c>
      <c r="AC16" s="72"/>
      <c r="AD16" s="76">
        <v>0</v>
      </c>
      <c r="AE16" s="76">
        <v>0</v>
      </c>
      <c r="AF16" s="76">
        <v>0</v>
      </c>
      <c r="AG16" s="77">
        <v>0</v>
      </c>
      <c r="AH16" s="72"/>
      <c r="AI16" s="78">
        <v>0</v>
      </c>
      <c r="AJ16" s="72"/>
      <c r="AK16" s="76">
        <v>0</v>
      </c>
      <c r="AL16" s="76">
        <v>0</v>
      </c>
    </row>
    <row r="17" spans="1:38" ht="21" customHeight="1" thickBot="1" x14ac:dyDescent="0.35">
      <c r="A17" s="22" t="s">
        <v>113</v>
      </c>
      <c r="B17" s="73">
        <v>143753981.77162686</v>
      </c>
      <c r="C17" s="73">
        <v>146768518.02545008</v>
      </c>
      <c r="D17" s="73">
        <v>155859387.10178408</v>
      </c>
      <c r="E17" s="74">
        <v>175454008.43275413</v>
      </c>
      <c r="F17" s="70"/>
      <c r="G17" s="75">
        <v>621835895.33161521</v>
      </c>
      <c r="H17" s="72"/>
      <c r="I17" s="73">
        <v>162429368.47234958</v>
      </c>
      <c r="J17" s="73">
        <v>149516353.17262822</v>
      </c>
      <c r="K17" s="73">
        <v>142612471.76709294</v>
      </c>
      <c r="L17" s="74">
        <v>153484764.88621563</v>
      </c>
      <c r="M17" s="72"/>
      <c r="N17" s="75">
        <v>608042958.29828644</v>
      </c>
      <c r="O17" s="72"/>
      <c r="P17" s="73">
        <v>155245524.04267433</v>
      </c>
      <c r="Q17" s="73">
        <v>169267285.12523142</v>
      </c>
      <c r="R17" s="73">
        <v>164763450.2308268</v>
      </c>
      <c r="S17" s="74">
        <v>194816038.02002546</v>
      </c>
      <c r="T17" s="72"/>
      <c r="U17" s="75">
        <v>684092297.41875803</v>
      </c>
      <c r="V17" s="72"/>
      <c r="W17" s="73">
        <v>168950739.71382076</v>
      </c>
      <c r="X17" s="73">
        <v>168921214.87704754</v>
      </c>
      <c r="Y17" s="73">
        <v>175650307.22754115</v>
      </c>
      <c r="Z17" s="74">
        <v>200707363.48552638</v>
      </c>
      <c r="AA17" s="72"/>
      <c r="AB17" s="75">
        <v>714229625.30393577</v>
      </c>
      <c r="AC17" s="72"/>
      <c r="AD17" s="73">
        <v>182587093.71820927</v>
      </c>
      <c r="AE17" s="73">
        <v>176585678.14281821</v>
      </c>
      <c r="AF17" s="73">
        <v>184398414.23483202</v>
      </c>
      <c r="AG17" s="74">
        <v>187290021.72752097</v>
      </c>
      <c r="AH17" s="72"/>
      <c r="AI17" s="75">
        <v>730861207.82338047</v>
      </c>
      <c r="AJ17" s="72"/>
      <c r="AK17" s="73">
        <v>175670769.85017589</v>
      </c>
      <c r="AL17" s="73">
        <v>175444816.60548413</v>
      </c>
    </row>
    <row r="18" spans="1:38" ht="21" customHeight="1" thickBot="1" x14ac:dyDescent="0.35">
      <c r="A18" s="23" t="s">
        <v>107</v>
      </c>
      <c r="B18" s="76">
        <v>141491922.1978769</v>
      </c>
      <c r="C18" s="76">
        <v>143240497.52128342</v>
      </c>
      <c r="D18" s="76">
        <v>152541944.46136737</v>
      </c>
      <c r="E18" s="77">
        <v>152527527.97108749</v>
      </c>
      <c r="F18" s="70"/>
      <c r="G18" s="78">
        <v>589801892.15161514</v>
      </c>
      <c r="H18" s="72"/>
      <c r="I18" s="76">
        <v>146386230.03901628</v>
      </c>
      <c r="J18" s="76">
        <v>145170305.87596154</v>
      </c>
      <c r="K18" s="76">
        <v>136091390.78042626</v>
      </c>
      <c r="L18" s="77">
        <v>152097758.80074313</v>
      </c>
      <c r="M18" s="72"/>
      <c r="N18" s="78">
        <v>579745685.49614716</v>
      </c>
      <c r="O18" s="72"/>
      <c r="P18" s="76">
        <v>155219633.92975768</v>
      </c>
      <c r="Q18" s="76">
        <v>161516905.95523143</v>
      </c>
      <c r="R18" s="76">
        <v>164763450.2308268</v>
      </c>
      <c r="S18" s="77">
        <v>194816038.02002549</v>
      </c>
      <c r="T18" s="72"/>
      <c r="U18" s="78">
        <v>676316028.13584137</v>
      </c>
      <c r="V18" s="72"/>
      <c r="W18" s="76">
        <v>163466883.0471541</v>
      </c>
      <c r="X18" s="76">
        <v>165499133.10121417</v>
      </c>
      <c r="Y18" s="76">
        <v>170322706.39629114</v>
      </c>
      <c r="Z18" s="77">
        <v>189150404.1901097</v>
      </c>
      <c r="AA18" s="72"/>
      <c r="AB18" s="78">
        <v>688439126.73476911</v>
      </c>
      <c r="AC18" s="72"/>
      <c r="AD18" s="76">
        <v>175520713.42404258</v>
      </c>
      <c r="AE18" s="76">
        <v>176278288.2228182</v>
      </c>
      <c r="AF18" s="76">
        <v>184398414.23483202</v>
      </c>
      <c r="AG18" s="77">
        <v>187290021.72752097</v>
      </c>
      <c r="AH18" s="72"/>
      <c r="AI18" s="78">
        <v>723487437.60921371</v>
      </c>
      <c r="AJ18" s="72"/>
      <c r="AK18" s="76">
        <v>175670769.85017589</v>
      </c>
      <c r="AL18" s="76">
        <v>175444816.60548413</v>
      </c>
    </row>
    <row r="19" spans="1:38" ht="21" customHeight="1" thickBot="1" x14ac:dyDescent="0.35">
      <c r="A19" s="23" t="s">
        <v>108</v>
      </c>
      <c r="B19" s="76">
        <v>2262059.5737499995</v>
      </c>
      <c r="C19" s="76">
        <v>3528020.504166666</v>
      </c>
      <c r="D19" s="76">
        <v>6159109.3070833338</v>
      </c>
      <c r="E19" s="77">
        <v>22926480.461666662</v>
      </c>
      <c r="F19" s="70"/>
      <c r="G19" s="78">
        <v>34875669.846666664</v>
      </c>
      <c r="H19" s="72"/>
      <c r="I19" s="76">
        <v>19584555.099999998</v>
      </c>
      <c r="J19" s="76">
        <v>9021047.2966666669</v>
      </c>
      <c r="K19" s="76">
        <v>6521080.9866666673</v>
      </c>
      <c r="L19" s="77">
        <v>1387006.0854725</v>
      </c>
      <c r="M19" s="72"/>
      <c r="N19" s="78">
        <v>36513689.468805835</v>
      </c>
      <c r="O19" s="72"/>
      <c r="P19" s="76">
        <v>25890.112916666665</v>
      </c>
      <c r="Q19" s="76">
        <v>10695431.010000002</v>
      </c>
      <c r="R19" s="76">
        <v>2069235.0562075174</v>
      </c>
      <c r="S19" s="77">
        <v>11021118.62285498</v>
      </c>
      <c r="T19" s="72"/>
      <c r="U19" s="78">
        <v>23811674.801979166</v>
      </c>
      <c r="V19" s="72"/>
      <c r="W19" s="76">
        <v>5483856.666666667</v>
      </c>
      <c r="X19" s="76">
        <v>3422081.7758333329</v>
      </c>
      <c r="Y19" s="76">
        <v>5327600.8312499998</v>
      </c>
      <c r="Z19" s="77">
        <v>11556959.295416668</v>
      </c>
      <c r="AA19" s="72"/>
      <c r="AB19" s="78">
        <v>25790498.569166668</v>
      </c>
      <c r="AC19" s="72"/>
      <c r="AD19" s="76">
        <v>7066380.2941666665</v>
      </c>
      <c r="AE19" s="76">
        <v>307389.92</v>
      </c>
      <c r="AF19" s="76">
        <v>0</v>
      </c>
      <c r="AG19" s="77">
        <v>0</v>
      </c>
      <c r="AH19" s="72"/>
      <c r="AI19" s="78">
        <v>7373770.2141666664</v>
      </c>
      <c r="AJ19" s="72"/>
      <c r="AK19" s="76">
        <v>0</v>
      </c>
      <c r="AL19" s="76">
        <v>0</v>
      </c>
    </row>
    <row r="20" spans="1:38" ht="21" customHeight="1" thickBot="1" x14ac:dyDescent="0.35">
      <c r="A20" s="22" t="s">
        <v>114</v>
      </c>
      <c r="B20" s="73">
        <v>496583058.71350515</v>
      </c>
      <c r="C20" s="73">
        <v>488617903.30668402</v>
      </c>
      <c r="D20" s="73">
        <v>502138587.2170583</v>
      </c>
      <c r="E20" s="74">
        <v>534746694.26938474</v>
      </c>
      <c r="F20" s="70"/>
      <c r="G20" s="75">
        <v>2022086243.5066323</v>
      </c>
      <c r="H20" s="72"/>
      <c r="I20" s="73">
        <v>501149939.55459505</v>
      </c>
      <c r="J20" s="73">
        <v>484768379.16156989</v>
      </c>
      <c r="K20" s="73">
        <v>470657825.79990464</v>
      </c>
      <c r="L20" s="74">
        <v>502308155.99433655</v>
      </c>
      <c r="M20" s="72"/>
      <c r="N20" s="75">
        <v>1958884300.5104063</v>
      </c>
      <c r="O20" s="72"/>
      <c r="P20" s="73">
        <v>480884365.38081205</v>
      </c>
      <c r="Q20" s="73">
        <v>503717495.34900367</v>
      </c>
      <c r="R20" s="73">
        <v>481327919.68374252</v>
      </c>
      <c r="S20" s="74">
        <v>518879991.99379432</v>
      </c>
      <c r="T20" s="72"/>
      <c r="U20" s="75">
        <v>1984809772.4073524</v>
      </c>
      <c r="V20" s="72"/>
      <c r="W20" s="73">
        <v>469181260.6684525</v>
      </c>
      <c r="X20" s="73">
        <v>464029678.77004236</v>
      </c>
      <c r="Y20" s="73">
        <v>472559765.3325547</v>
      </c>
      <c r="Z20" s="74">
        <v>500347048.61407465</v>
      </c>
      <c r="AA20" s="72"/>
      <c r="AB20" s="75">
        <v>1906117753.3851242</v>
      </c>
      <c r="AC20" s="72"/>
      <c r="AD20" s="73">
        <v>458952907.87492222</v>
      </c>
      <c r="AE20" s="73">
        <v>448423792.86836064</v>
      </c>
      <c r="AF20" s="73">
        <v>455467316.42109656</v>
      </c>
      <c r="AG20" s="74">
        <v>462365984.62255752</v>
      </c>
      <c r="AH20" s="72"/>
      <c r="AI20" s="75">
        <v>1825210001.7869368</v>
      </c>
      <c r="AJ20" s="72"/>
      <c r="AK20" s="73">
        <v>439379627.25780463</v>
      </c>
      <c r="AL20" s="73">
        <v>438340274.67695928</v>
      </c>
    </row>
    <row r="21" spans="1:38" ht="21" customHeight="1" thickBot="1" x14ac:dyDescent="0.35">
      <c r="A21" s="23" t="s">
        <v>107</v>
      </c>
      <c r="B21" s="76">
        <v>481231265.51467717</v>
      </c>
      <c r="C21" s="76">
        <v>479161709.99896705</v>
      </c>
      <c r="D21" s="76">
        <v>491646693.43039155</v>
      </c>
      <c r="E21" s="77">
        <v>510288213.80771804</v>
      </c>
      <c r="F21" s="70"/>
      <c r="G21" s="78">
        <v>1962327882.7517538</v>
      </c>
      <c r="H21" s="72"/>
      <c r="I21" s="76">
        <v>481575550.73126173</v>
      </c>
      <c r="J21" s="76">
        <v>477477581.92823654</v>
      </c>
      <c r="K21" s="76">
        <v>463734094.94240463</v>
      </c>
      <c r="L21" s="77">
        <v>498012402.90886402</v>
      </c>
      <c r="M21" s="72"/>
      <c r="N21" s="78">
        <v>1920799630.510767</v>
      </c>
      <c r="O21" s="72"/>
      <c r="P21" s="76">
        <v>477949728.26789534</v>
      </c>
      <c r="Q21" s="76">
        <v>490363158.01900363</v>
      </c>
      <c r="R21" s="76">
        <v>480001035.69611669</v>
      </c>
      <c r="S21" s="77">
        <v>514638785.05089939</v>
      </c>
      <c r="T21" s="72"/>
      <c r="U21" s="78">
        <v>1962952707.033915</v>
      </c>
      <c r="V21" s="72"/>
      <c r="W21" s="76">
        <v>462966237.33678579</v>
      </c>
      <c r="X21" s="76">
        <v>460607596.99420899</v>
      </c>
      <c r="Y21" s="76">
        <v>465743166.08130467</v>
      </c>
      <c r="Z21" s="77">
        <v>487665089.31865799</v>
      </c>
      <c r="AA21" s="72"/>
      <c r="AB21" s="78">
        <v>1876982089.7309575</v>
      </c>
      <c r="AC21" s="72"/>
      <c r="AD21" s="76">
        <v>451886527.58075553</v>
      </c>
      <c r="AE21" s="76">
        <v>448116402.94836062</v>
      </c>
      <c r="AF21" s="76">
        <v>455467316.42109656</v>
      </c>
      <c r="AG21" s="77">
        <v>462365984.62255752</v>
      </c>
      <c r="AH21" s="72"/>
      <c r="AI21" s="78">
        <v>1817836231.5727701</v>
      </c>
      <c r="AJ21" s="72"/>
      <c r="AK21" s="76">
        <v>439379627.25780463</v>
      </c>
      <c r="AL21" s="76">
        <v>438340274.67695928</v>
      </c>
    </row>
    <row r="22" spans="1:38" ht="21" customHeight="1" thickBot="1" x14ac:dyDescent="0.35">
      <c r="A22" s="23" t="s">
        <v>108</v>
      </c>
      <c r="B22" s="76">
        <v>15351793.19882806</v>
      </c>
      <c r="C22" s="76">
        <v>9456193.3077170439</v>
      </c>
      <c r="D22" s="76">
        <v>13333560.453333333</v>
      </c>
      <c r="E22" s="77">
        <v>24458480.461666662</v>
      </c>
      <c r="F22" s="70"/>
      <c r="G22" s="78">
        <v>62600027.421545103</v>
      </c>
      <c r="H22" s="72"/>
      <c r="I22" s="76">
        <v>23115805.489999998</v>
      </c>
      <c r="J22" s="76">
        <v>11965797.233333334</v>
      </c>
      <c r="K22" s="76">
        <v>6923730.8575000009</v>
      </c>
      <c r="L22" s="77">
        <v>4295753.0854725</v>
      </c>
      <c r="M22" s="72"/>
      <c r="N22" s="78">
        <v>46301086.666305833</v>
      </c>
      <c r="O22" s="72"/>
      <c r="P22" s="76">
        <v>2934637.1129166665</v>
      </c>
      <c r="Q22" s="76">
        <v>16299389.170000002</v>
      </c>
      <c r="R22" s="76">
        <v>3396119.0438333331</v>
      </c>
      <c r="S22" s="77">
        <v>15262325.565749997</v>
      </c>
      <c r="T22" s="72"/>
      <c r="U22" s="78">
        <v>37892470.892499998</v>
      </c>
      <c r="V22" s="72"/>
      <c r="W22" s="76">
        <v>6215023.331666667</v>
      </c>
      <c r="X22" s="76">
        <v>3422081.7758333329</v>
      </c>
      <c r="Y22" s="76">
        <v>6816599.2512499997</v>
      </c>
      <c r="Z22" s="77">
        <v>12681959.295416668</v>
      </c>
      <c r="AA22" s="72"/>
      <c r="AB22" s="78">
        <v>29135663.654166669</v>
      </c>
      <c r="AC22" s="72"/>
      <c r="AD22" s="76">
        <v>7066380.2941666665</v>
      </c>
      <c r="AE22" s="76">
        <v>307389.92</v>
      </c>
      <c r="AF22" s="76">
        <v>0</v>
      </c>
      <c r="AG22" s="77">
        <v>0</v>
      </c>
      <c r="AH22" s="72"/>
      <c r="AI22" s="78">
        <v>7373770.2141666664</v>
      </c>
      <c r="AJ22" s="72"/>
      <c r="AK22" s="76">
        <v>0</v>
      </c>
      <c r="AL22" s="76">
        <v>0</v>
      </c>
    </row>
    <row r="23" spans="1:38" ht="21" customHeight="1" thickBot="1" x14ac:dyDescent="0.35">
      <c r="A23" s="22" t="s">
        <v>115</v>
      </c>
      <c r="B23" s="73">
        <v>5517113.5765601788</v>
      </c>
      <c r="C23" s="73">
        <v>15802535.667367134</v>
      </c>
      <c r="D23" s="73">
        <v>16737505.469099242</v>
      </c>
      <c r="E23" s="74">
        <v>14468949.349192834</v>
      </c>
      <c r="F23" s="70"/>
      <c r="G23" s="75">
        <v>52526104.062219389</v>
      </c>
      <c r="H23" s="72"/>
      <c r="I23" s="73">
        <v>4905746.8592992648</v>
      </c>
      <c r="J23" s="73">
        <v>-55739.337643768275</v>
      </c>
      <c r="K23" s="73">
        <v>204936.06926658447</v>
      </c>
      <c r="L23" s="74">
        <v>223095.97066156135</v>
      </c>
      <c r="M23" s="72"/>
      <c r="N23" s="75">
        <v>5278039.5615836419</v>
      </c>
      <c r="O23" s="72"/>
      <c r="P23" s="73">
        <v>176013.30666650386</v>
      </c>
      <c r="Q23" s="73">
        <v>564279.02211901697</v>
      </c>
      <c r="R23" s="73">
        <v>216767.14880870684</v>
      </c>
      <c r="S23" s="74">
        <v>6927160.1930318894</v>
      </c>
      <c r="T23" s="72"/>
      <c r="U23" s="75">
        <v>7884219.6706261169</v>
      </c>
      <c r="V23" s="72"/>
      <c r="W23" s="73">
        <v>167008.12252225855</v>
      </c>
      <c r="X23" s="73">
        <v>349141.49551957613</v>
      </c>
      <c r="Y23" s="73">
        <v>262903.70882082765</v>
      </c>
      <c r="Z23" s="74">
        <v>7584160.3524708785</v>
      </c>
      <c r="AA23" s="72"/>
      <c r="AB23" s="75">
        <v>8363213.6793335406</v>
      </c>
      <c r="AC23" s="72"/>
      <c r="AD23" s="73">
        <v>387613.71843223448</v>
      </c>
      <c r="AE23" s="73">
        <v>330140.09625516023</v>
      </c>
      <c r="AF23" s="73">
        <v>152066.50339224737</v>
      </c>
      <c r="AG23" s="74">
        <v>570816.98591974494</v>
      </c>
      <c r="AH23" s="72"/>
      <c r="AI23" s="75">
        <v>1440637.3039993872</v>
      </c>
      <c r="AJ23" s="72"/>
      <c r="AK23" s="73">
        <v>244452.65547002884</v>
      </c>
      <c r="AL23" s="73">
        <v>163299.84730058647</v>
      </c>
    </row>
    <row r="24" spans="1:38" ht="21" customHeight="1" thickBot="1" x14ac:dyDescent="0.35">
      <c r="A24" s="24" t="s">
        <v>116</v>
      </c>
      <c r="B24" s="79">
        <v>502100172.29006535</v>
      </c>
      <c r="C24" s="79">
        <v>504420438.97405118</v>
      </c>
      <c r="D24" s="79">
        <v>518876092.68615752</v>
      </c>
      <c r="E24" s="80">
        <v>549215643.6185776</v>
      </c>
      <c r="F24" s="70"/>
      <c r="G24" s="81">
        <v>2074612347.5688515</v>
      </c>
      <c r="H24" s="72"/>
      <c r="I24" s="79">
        <v>506055686.4138943</v>
      </c>
      <c r="J24" s="79">
        <v>484712639.82392615</v>
      </c>
      <c r="K24" s="79">
        <v>470862761.8691712</v>
      </c>
      <c r="L24" s="80">
        <v>502531251.96499813</v>
      </c>
      <c r="M24" s="72"/>
      <c r="N24" s="81">
        <v>1964162340.0719895</v>
      </c>
      <c r="O24" s="72"/>
      <c r="P24" s="79">
        <v>481060378.68747854</v>
      </c>
      <c r="Q24" s="79">
        <v>504281774.37112272</v>
      </c>
      <c r="R24" s="79">
        <v>481544686.83255124</v>
      </c>
      <c r="S24" s="80">
        <v>525807152.18682623</v>
      </c>
      <c r="T24" s="72"/>
      <c r="U24" s="81">
        <v>1992693992.0779786</v>
      </c>
      <c r="V24" s="72"/>
      <c r="W24" s="79">
        <v>469348268.79097474</v>
      </c>
      <c r="X24" s="79">
        <v>464378820.26556194</v>
      </c>
      <c r="Y24" s="79">
        <v>472822669.04137552</v>
      </c>
      <c r="Z24" s="80">
        <v>507931208.96654552</v>
      </c>
      <c r="AA24" s="72"/>
      <c r="AB24" s="81">
        <v>1914480967.0644579</v>
      </c>
      <c r="AC24" s="72"/>
      <c r="AD24" s="79">
        <v>459340521.59335446</v>
      </c>
      <c r="AE24" s="79">
        <v>448753932.96461582</v>
      </c>
      <c r="AF24" s="79">
        <v>455619382.92448878</v>
      </c>
      <c r="AG24" s="80">
        <v>462936801.60847729</v>
      </c>
      <c r="AH24" s="72"/>
      <c r="AI24" s="81">
        <v>1826650639.0909364</v>
      </c>
      <c r="AJ24" s="72"/>
      <c r="AK24" s="79">
        <v>439624079.91327465</v>
      </c>
      <c r="AL24" s="79">
        <v>438503574.52425987</v>
      </c>
    </row>
    <row r="25" spans="1:38" ht="15" thickTop="1" x14ac:dyDescent="0.3"/>
  </sheetData>
  <mergeCells count="1">
    <mergeCell ref="A1:E1"/>
  </mergeCells>
  <phoneticPr fontId="1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58A36A69671458DB08A1BDFCABBAC" ma:contentTypeVersion="7" ma:contentTypeDescription="Create a new document." ma:contentTypeScope="" ma:versionID="6aa32883988f0640af329d95f161bc62">
  <xsd:schema xmlns:xsd="http://www.w3.org/2001/XMLSchema" xmlns:xs="http://www.w3.org/2001/XMLSchema" xmlns:p="http://schemas.microsoft.com/office/2006/metadata/properties" xmlns:ns3="ac490bdf-3b60-4abf-a82e-f7206ea233af" xmlns:ns4="5b916b7d-ff52-45f6-a604-f05f8c9a57df" targetNamespace="http://schemas.microsoft.com/office/2006/metadata/properties" ma:root="true" ma:fieldsID="70f10a4cf47f38ca64df352e6a59ad8a" ns3:_="" ns4:_="">
    <xsd:import namespace="ac490bdf-3b60-4abf-a82e-f7206ea233af"/>
    <xsd:import namespace="5b916b7d-ff52-45f6-a604-f05f8c9a57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90bdf-3b60-4abf-a82e-f7206ea23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16b7d-ff52-45f6-a604-f05f8c9a57d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552A46-CD6C-483F-BFC4-E93FAA1E62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8723DE-2E29-4CD0-A473-119366AF5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90bdf-3b60-4abf-a82e-f7206ea233af"/>
    <ds:schemaRef ds:uri="5b916b7d-ff52-45f6-a604-f05f8c9a57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33D12-A4C1-4FAB-8B77-1C538113589A}">
  <ds:schemaRefs>
    <ds:schemaRef ds:uri="ac490bdf-3b60-4abf-a82e-f7206ea233af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5b916b7d-ff52-45f6-a604-f05f8c9a57d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</vt:lpstr>
      <vt:lpstr>BS</vt:lpstr>
      <vt:lpstr>CF</vt:lpstr>
      <vt:lpstr>Revenue split as reported</vt:lpstr>
      <vt:lpstr>Revenue split at constant FX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De Brosses</dc:creator>
  <cp:lastModifiedBy>Richard Whiteing</cp:lastModifiedBy>
  <dcterms:created xsi:type="dcterms:W3CDTF">2018-12-10T10:24:36Z</dcterms:created>
  <dcterms:modified xsi:type="dcterms:W3CDTF">2021-08-05T08:41:59Z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0x01010082E58A36A69671458DB08A1BDFCABBAC</vt:lpwstr>
  </property>
  <property fmtid="{D5CDD505-2E9C-101B-9397-08002B2CF9AE}" pid="3" name="MSIP_Label_74b4a4d2-f55e-4cb1-9d3d-d9e45016299a_Enabled">
    <vt:lpwstr>true</vt:lpwstr>
  </property>
  <property fmtid="{D5CDD505-2E9C-101B-9397-08002B2CF9AE}" pid="4" name="MSIP_Label_74b4a4d2-f55e-4cb1-9d3d-d9e45016299a_SetDate">
    <vt:lpwstr>2020-11-05T06:38:05Z</vt:lpwstr>
  </property>
  <property fmtid="{D5CDD505-2E9C-101B-9397-08002B2CF9AE}" pid="5" name="MSIP_Label_74b4a4d2-f55e-4cb1-9d3d-d9e45016299a_Method">
    <vt:lpwstr>Standard</vt:lpwstr>
  </property>
  <property fmtid="{D5CDD505-2E9C-101B-9397-08002B2CF9AE}" pid="6" name="MSIP_Label_74b4a4d2-f55e-4cb1-9d3d-d9e45016299a_Name">
    <vt:lpwstr>Company Use</vt:lpwstr>
  </property>
  <property fmtid="{D5CDD505-2E9C-101B-9397-08002B2CF9AE}" pid="7" name="MSIP_Label_74b4a4d2-f55e-4cb1-9d3d-d9e45016299a_SiteId">
    <vt:lpwstr>88281ca8-e525-4a8d-b965-480a7ac2b970</vt:lpwstr>
  </property>
  <property fmtid="{D5CDD505-2E9C-101B-9397-08002B2CF9AE}" pid="8" name="MSIP_Label_74b4a4d2-f55e-4cb1-9d3d-d9e45016299a_ActionId">
    <vt:lpwstr>0b4ed6ab-4b0c-4d0f-a8cb-28b38a35408d</vt:lpwstr>
  </property>
  <property fmtid="{D5CDD505-2E9C-101B-9397-08002B2CF9AE}" pid="9" name="MSIP_Label_74b4a4d2-f55e-4cb1-9d3d-d9e45016299a_ContentBits">
    <vt:lpwstr>0</vt:lpwstr>
  </property>
</Properties>
</file>